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60X60 A" sheetId="1" r:id="rId1"/>
    <sheet name="60X60 B" sheetId="2" r:id="rId2"/>
    <sheet name="120X60 C" sheetId="3" r:id="rId3"/>
    <sheet name="OCULTO &quot;D&quot;" sheetId="4" r:id="rId4"/>
  </sheets>
  <definedNames/>
  <calcPr fullCalcOnLoad="1"/>
</workbook>
</file>

<file path=xl/sharedStrings.xml><?xml version="1.0" encoding="utf-8"?>
<sst xmlns="http://schemas.openxmlformats.org/spreadsheetml/2006/main" count="194" uniqueCount="44">
  <si>
    <t>PERFIL PRIMARIO DE 3600</t>
  </si>
  <si>
    <t>PERFIL SECUNDARIO DE 1200</t>
  </si>
  <si>
    <t>PERFIL SECUNDARIO DE 600</t>
  </si>
  <si>
    <t>ANGULAR DE BORDE</t>
  </si>
  <si>
    <t>PIEZA DE CUELGUE</t>
  </si>
  <si>
    <t>TUERCAS</t>
  </si>
  <si>
    <t>ARANDELAS</t>
  </si>
  <si>
    <t>VARILLAS/BALANCINES</t>
  </si>
  <si>
    <t>TACOS DE EXPANSION</t>
  </si>
  <si>
    <t>M2</t>
  </si>
  <si>
    <t>COEFICIENTE</t>
  </si>
  <si>
    <t>UNIDAD</t>
  </si>
  <si>
    <t>M L</t>
  </si>
  <si>
    <t>UD</t>
  </si>
  <si>
    <t>ML PRIMARIO</t>
  </si>
  <si>
    <t>P.CUEL X 2</t>
  </si>
  <si>
    <t>ML</t>
  </si>
  <si>
    <t>ESTIMADO</t>
  </si>
  <si>
    <t xml:space="preserve">ML </t>
  </si>
  <si>
    <t>AJUSTADOS</t>
  </si>
  <si>
    <t>DE VENTA</t>
  </si>
  <si>
    <t>A APLICAR</t>
  </si>
  <si>
    <t>UNIDADES</t>
  </si>
  <si>
    <t>A   R   T   I   C   U   L   O</t>
  </si>
  <si>
    <t>AJUSTADAS</t>
  </si>
  <si>
    <t>R  E  S  U  L  T  A  D  O  S</t>
  </si>
  <si>
    <t>ESTIMADAS</t>
  </si>
  <si>
    <t>uds</t>
  </si>
  <si>
    <t>HOJA DE CALCULO PARA PERFILERIA MODULACION 120X60</t>
  </si>
  <si>
    <t>60 X 60</t>
  </si>
  <si>
    <t>GALGAS</t>
  </si>
  <si>
    <t>CUELGUES</t>
  </si>
  <si>
    <t>VARILLAS</t>
  </si>
  <si>
    <t>COLUMNAS, AJUSTADO YA A METROS LINEALES O UNIDADES</t>
  </si>
  <si>
    <r>
      <t>FUNCIONAMIENTO</t>
    </r>
    <r>
      <rPr>
        <sz val="10"/>
        <rFont val="Arial"/>
        <family val="0"/>
      </rPr>
      <t xml:space="preserve">: INSERTAR EN LA CASILLA ROJA LOS METROS CUADRADOS A TECHAR Y DARA EL RESULTADO EN LAS DOS ULTIMAS </t>
    </r>
  </si>
  <si>
    <t>PIEZAS DE EMPALME DE PRIMARIOS</t>
  </si>
  <si>
    <t>U.PRIM X 1</t>
  </si>
  <si>
    <t>G.RUEDA.MARKETING 22/5/00</t>
  </si>
  <si>
    <t>G.RUEDA.MARKETING.22/5/00</t>
  </si>
  <si>
    <t>HOJA DE CALCULO PARA PERFILERIA     MODULACION</t>
  </si>
  <si>
    <t>HOJA DE CALCULO PARA PERFILERIA    MODULACION</t>
  </si>
  <si>
    <t xml:space="preserve">     SISTEMA "B"</t>
  </si>
  <si>
    <t>HOJA DE CALCULO PARA PERFILERIA</t>
  </si>
  <si>
    <t>SISTEMA OCULTO CON GALGAS  60 X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</si>
</sst>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1"/>
      <name val="Arial"/>
      <family val="2"/>
    </font>
    <font>
      <sz val="14"/>
      <color indexed="43"/>
      <name val="Arial"/>
      <family val="2"/>
    </font>
    <font>
      <sz val="10"/>
      <color indexed="43"/>
      <name val="Arial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12"/>
      <name val="Arial"/>
      <family val="2"/>
    </font>
    <font>
      <sz val="14"/>
      <color indexed="13"/>
      <name val="Arial"/>
      <family val="2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Fill="1" applyBorder="1" applyAlignment="1">
      <alignment horizontal="center"/>
    </xf>
    <xf numFmtId="0" fontId="1" fillId="4" borderId="25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0" borderId="27" xfId="0" applyBorder="1" applyAlignment="1">
      <alignment/>
    </xf>
    <xf numFmtId="0" fontId="0" fillId="4" borderId="28" xfId="0" applyFill="1" applyBorder="1" applyAlignment="1">
      <alignment/>
    </xf>
    <xf numFmtId="0" fontId="0" fillId="0" borderId="29" xfId="0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30" xfId="0" applyFill="1" applyBorder="1" applyAlignment="1">
      <alignment/>
    </xf>
    <xf numFmtId="0" fontId="0" fillId="3" borderId="31" xfId="0" applyFill="1" applyBorder="1" applyAlignment="1" applyProtection="1">
      <alignment/>
      <protection hidden="1" locked="0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28" xfId="0" applyFill="1" applyBorder="1" applyAlignment="1">
      <alignment horizontal="right"/>
    </xf>
    <xf numFmtId="0" fontId="0" fillId="0" borderId="32" xfId="0" applyBorder="1" applyAlignment="1">
      <alignment/>
    </xf>
    <xf numFmtId="0" fontId="0" fillId="4" borderId="33" xfId="0" applyFill="1" applyBorder="1" applyAlignment="1">
      <alignment/>
    </xf>
    <xf numFmtId="0" fontId="0" fillId="5" borderId="8" xfId="0" applyFill="1" applyBorder="1" applyAlignment="1">
      <alignment/>
    </xf>
    <xf numFmtId="0" fontId="0" fillId="4" borderId="34" xfId="0" applyFill="1" applyBorder="1" applyAlignment="1">
      <alignment/>
    </xf>
    <xf numFmtId="0" fontId="0" fillId="7" borderId="22" xfId="0" applyFill="1" applyBorder="1" applyAlignment="1">
      <alignment horizontal="right"/>
    </xf>
    <xf numFmtId="0" fontId="1" fillId="0" borderId="0" xfId="0" applyFont="1" applyAlignment="1">
      <alignment/>
    </xf>
    <xf numFmtId="0" fontId="1" fillId="7" borderId="22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30" xfId="0" applyBorder="1" applyAlignment="1">
      <alignment/>
    </xf>
    <xf numFmtId="0" fontId="12" fillId="8" borderId="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8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0" fontId="0" fillId="7" borderId="2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590550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847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0</xdr:row>
      <xdr:rowOff>66675</xdr:rowOff>
    </xdr:from>
    <xdr:to>
      <xdr:col>10</xdr:col>
      <xdr:colOff>523875</xdr:colOff>
      <xdr:row>7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600575" y="66675"/>
          <a:ext cx="39624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SISTEMA "A"</a:t>
          </a:r>
        </a:p>
      </xdr:txBody>
    </xdr:sp>
    <xdr:clientData/>
  </xdr:twoCellAnchor>
  <xdr:twoCellAnchor>
    <xdr:from>
      <xdr:col>6</xdr:col>
      <xdr:colOff>104775</xdr:colOff>
      <xdr:row>7</xdr:row>
      <xdr:rowOff>19050</xdr:rowOff>
    </xdr:from>
    <xdr:to>
      <xdr:col>10</xdr:col>
      <xdr:colOff>47625</xdr:colOff>
      <xdr:row>7</xdr:row>
      <xdr:rowOff>19050</xdr:rowOff>
    </xdr:to>
    <xdr:sp>
      <xdr:nvSpPr>
        <xdr:cNvPr id="3" name="Line 4"/>
        <xdr:cNvSpPr>
          <a:spLocks/>
        </xdr:cNvSpPr>
      </xdr:nvSpPr>
      <xdr:spPr>
        <a:xfrm>
          <a:off x="4905375" y="1152525"/>
          <a:ext cx="3181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142875</xdr:rowOff>
    </xdr:from>
    <xdr:to>
      <xdr:col>10</xdr:col>
      <xdr:colOff>66675</xdr:colOff>
      <xdr:row>6</xdr:row>
      <xdr:rowOff>142875</xdr:rowOff>
    </xdr:to>
    <xdr:sp>
      <xdr:nvSpPr>
        <xdr:cNvPr id="4" name="Line 5"/>
        <xdr:cNvSpPr>
          <a:spLocks/>
        </xdr:cNvSpPr>
      </xdr:nvSpPr>
      <xdr:spPr>
        <a:xfrm>
          <a:off x="4933950" y="1114425"/>
          <a:ext cx="3171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76200</xdr:rowOff>
    </xdr:from>
    <xdr:to>
      <xdr:col>10</xdr:col>
      <xdr:colOff>0</xdr:colOff>
      <xdr:row>3</xdr:row>
      <xdr:rowOff>76200</xdr:rowOff>
    </xdr:to>
    <xdr:sp>
      <xdr:nvSpPr>
        <xdr:cNvPr id="5" name="Line 6"/>
        <xdr:cNvSpPr>
          <a:spLocks/>
        </xdr:cNvSpPr>
      </xdr:nvSpPr>
      <xdr:spPr>
        <a:xfrm>
          <a:off x="4981575" y="561975"/>
          <a:ext cx="3057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47625</xdr:rowOff>
    </xdr:from>
    <xdr:to>
      <xdr:col>10</xdr:col>
      <xdr:colOff>19050</xdr:colOff>
      <xdr:row>3</xdr:row>
      <xdr:rowOff>47625</xdr:rowOff>
    </xdr:to>
    <xdr:sp>
      <xdr:nvSpPr>
        <xdr:cNvPr id="6" name="Line 7"/>
        <xdr:cNvSpPr>
          <a:spLocks/>
        </xdr:cNvSpPr>
      </xdr:nvSpPr>
      <xdr:spPr>
        <a:xfrm>
          <a:off x="4981575" y="533400"/>
          <a:ext cx="3076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0</xdr:colOff>
      <xdr:row>6</xdr:row>
      <xdr:rowOff>28575</xdr:rowOff>
    </xdr:to>
    <xdr:sp>
      <xdr:nvSpPr>
        <xdr:cNvPr id="7" name="Line 8"/>
        <xdr:cNvSpPr>
          <a:spLocks/>
        </xdr:cNvSpPr>
      </xdr:nvSpPr>
      <xdr:spPr>
        <a:xfrm>
          <a:off x="5562600" y="581025"/>
          <a:ext cx="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</xdr:rowOff>
    </xdr:from>
    <xdr:to>
      <xdr:col>8</xdr:col>
      <xdr:colOff>9525</xdr:colOff>
      <xdr:row>6</xdr:row>
      <xdr:rowOff>95250</xdr:rowOff>
    </xdr:to>
    <xdr:sp>
      <xdr:nvSpPr>
        <xdr:cNvPr id="8" name="Line 9"/>
        <xdr:cNvSpPr>
          <a:spLocks/>
        </xdr:cNvSpPr>
      </xdr:nvSpPr>
      <xdr:spPr>
        <a:xfrm>
          <a:off x="6372225" y="666750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47625</xdr:rowOff>
    </xdr:from>
    <xdr:to>
      <xdr:col>9</xdr:col>
      <xdr:colOff>19050</xdr:colOff>
      <xdr:row>6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7172325" y="695325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4</xdr:row>
      <xdr:rowOff>9525</xdr:rowOff>
    </xdr:from>
    <xdr:to>
      <xdr:col>9</xdr:col>
      <xdr:colOff>819150</xdr:colOff>
      <xdr:row>6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7972425" y="657225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</xdr:row>
      <xdr:rowOff>19050</xdr:rowOff>
    </xdr:from>
    <xdr:to>
      <xdr:col>6</xdr:col>
      <xdr:colOff>409575</xdr:colOff>
      <xdr:row>6</xdr:row>
      <xdr:rowOff>123825</xdr:rowOff>
    </xdr:to>
    <xdr:sp>
      <xdr:nvSpPr>
        <xdr:cNvPr id="11" name="Line 12"/>
        <xdr:cNvSpPr>
          <a:spLocks/>
        </xdr:cNvSpPr>
      </xdr:nvSpPr>
      <xdr:spPr>
        <a:xfrm>
          <a:off x="5210175" y="666750"/>
          <a:ext cx="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9525</xdr:rowOff>
    </xdr:from>
    <xdr:to>
      <xdr:col>7</xdr:col>
      <xdr:colOff>381000</xdr:colOff>
      <xdr:row>6</xdr:row>
      <xdr:rowOff>123825</xdr:rowOff>
    </xdr:to>
    <xdr:sp>
      <xdr:nvSpPr>
        <xdr:cNvPr id="12" name="Line 13"/>
        <xdr:cNvSpPr>
          <a:spLocks/>
        </xdr:cNvSpPr>
      </xdr:nvSpPr>
      <xdr:spPr>
        <a:xfrm>
          <a:off x="5943600" y="657225"/>
          <a:ext cx="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19050</xdr:rowOff>
    </xdr:from>
    <xdr:to>
      <xdr:col>8</xdr:col>
      <xdr:colOff>409575</xdr:colOff>
      <xdr:row>6</xdr:row>
      <xdr:rowOff>123825</xdr:rowOff>
    </xdr:to>
    <xdr:sp>
      <xdr:nvSpPr>
        <xdr:cNvPr id="13" name="Line 14"/>
        <xdr:cNvSpPr>
          <a:spLocks/>
        </xdr:cNvSpPr>
      </xdr:nvSpPr>
      <xdr:spPr>
        <a:xfrm>
          <a:off x="6772275" y="666750"/>
          <a:ext cx="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9525</xdr:rowOff>
    </xdr:from>
    <xdr:to>
      <xdr:col>9</xdr:col>
      <xdr:colOff>400050</xdr:colOff>
      <xdr:row>6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7553325" y="657225"/>
          <a:ext cx="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47625</xdr:rowOff>
    </xdr:from>
    <xdr:to>
      <xdr:col>6</xdr:col>
      <xdr:colOff>381000</xdr:colOff>
      <xdr:row>5</xdr:row>
      <xdr:rowOff>47625</xdr:rowOff>
    </xdr:to>
    <xdr:sp>
      <xdr:nvSpPr>
        <xdr:cNvPr id="15" name="Line 16"/>
        <xdr:cNvSpPr>
          <a:spLocks/>
        </xdr:cNvSpPr>
      </xdr:nvSpPr>
      <xdr:spPr>
        <a:xfrm>
          <a:off x="4972050" y="857250"/>
          <a:ext cx="209550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47625</xdr:rowOff>
    </xdr:from>
    <xdr:to>
      <xdr:col>6</xdr:col>
      <xdr:colOff>742950</xdr:colOff>
      <xdr:row>5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5229225" y="857250"/>
          <a:ext cx="3143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47625</xdr:rowOff>
    </xdr:from>
    <xdr:to>
      <xdr:col>7</xdr:col>
      <xdr:colOff>361950</xdr:colOff>
      <xdr:row>5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5591175" y="857250"/>
          <a:ext cx="33337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5</xdr:row>
      <xdr:rowOff>47625</xdr:rowOff>
    </xdr:from>
    <xdr:to>
      <xdr:col>7</xdr:col>
      <xdr:colOff>752475</xdr:colOff>
      <xdr:row>5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5962650" y="857250"/>
          <a:ext cx="3524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47625</xdr:rowOff>
    </xdr:from>
    <xdr:to>
      <xdr:col>8</xdr:col>
      <xdr:colOff>390525</xdr:colOff>
      <xdr:row>5</xdr:row>
      <xdr:rowOff>47625</xdr:rowOff>
    </xdr:to>
    <xdr:sp>
      <xdr:nvSpPr>
        <xdr:cNvPr id="19" name="Line 20"/>
        <xdr:cNvSpPr>
          <a:spLocks/>
        </xdr:cNvSpPr>
      </xdr:nvSpPr>
      <xdr:spPr>
        <a:xfrm>
          <a:off x="6400800" y="857250"/>
          <a:ext cx="3524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</xdr:row>
      <xdr:rowOff>47625</xdr:rowOff>
    </xdr:from>
    <xdr:to>
      <xdr:col>8</xdr:col>
      <xdr:colOff>771525</xdr:colOff>
      <xdr:row>5</xdr:row>
      <xdr:rowOff>47625</xdr:rowOff>
    </xdr:to>
    <xdr:sp>
      <xdr:nvSpPr>
        <xdr:cNvPr id="20" name="Line 22"/>
        <xdr:cNvSpPr>
          <a:spLocks/>
        </xdr:cNvSpPr>
      </xdr:nvSpPr>
      <xdr:spPr>
        <a:xfrm>
          <a:off x="6791325" y="857250"/>
          <a:ext cx="342900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47625</xdr:rowOff>
    </xdr:from>
    <xdr:to>
      <xdr:col>9</xdr:col>
      <xdr:colOff>381000</xdr:colOff>
      <xdr:row>5</xdr:row>
      <xdr:rowOff>47625</xdr:rowOff>
    </xdr:to>
    <xdr:sp>
      <xdr:nvSpPr>
        <xdr:cNvPr id="21" name="Line 23"/>
        <xdr:cNvSpPr>
          <a:spLocks/>
        </xdr:cNvSpPr>
      </xdr:nvSpPr>
      <xdr:spPr>
        <a:xfrm>
          <a:off x="7191375" y="857250"/>
          <a:ext cx="342900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5</xdr:row>
      <xdr:rowOff>47625</xdr:rowOff>
    </xdr:from>
    <xdr:to>
      <xdr:col>9</xdr:col>
      <xdr:colOff>800100</xdr:colOff>
      <xdr:row>5</xdr:row>
      <xdr:rowOff>47625</xdr:rowOff>
    </xdr:to>
    <xdr:sp>
      <xdr:nvSpPr>
        <xdr:cNvPr id="22" name="Line 24"/>
        <xdr:cNvSpPr>
          <a:spLocks/>
        </xdr:cNvSpPr>
      </xdr:nvSpPr>
      <xdr:spPr>
        <a:xfrm>
          <a:off x="7581900" y="857250"/>
          <a:ext cx="37147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</xdr:row>
      <xdr:rowOff>95250</xdr:rowOff>
    </xdr:from>
    <xdr:to>
      <xdr:col>6</xdr:col>
      <xdr:colOff>409575</xdr:colOff>
      <xdr:row>4</xdr:row>
      <xdr:rowOff>38100</xdr:rowOff>
    </xdr:to>
    <xdr:sp>
      <xdr:nvSpPr>
        <xdr:cNvPr id="23" name="Line 25"/>
        <xdr:cNvSpPr>
          <a:spLocks/>
        </xdr:cNvSpPr>
      </xdr:nvSpPr>
      <xdr:spPr>
        <a:xfrm flipV="1">
          <a:off x="5210175" y="581025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123825</xdr:rowOff>
    </xdr:to>
    <xdr:sp>
      <xdr:nvSpPr>
        <xdr:cNvPr id="24" name="Line 26"/>
        <xdr:cNvSpPr>
          <a:spLocks/>
        </xdr:cNvSpPr>
      </xdr:nvSpPr>
      <xdr:spPr>
        <a:xfrm>
          <a:off x="5562600" y="971550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104775</xdr:rowOff>
    </xdr:from>
    <xdr:to>
      <xdr:col>7</xdr:col>
      <xdr:colOff>381000</xdr:colOff>
      <xdr:row>4</xdr:row>
      <xdr:rowOff>38100</xdr:rowOff>
    </xdr:to>
    <xdr:sp>
      <xdr:nvSpPr>
        <xdr:cNvPr id="25" name="Line 27"/>
        <xdr:cNvSpPr>
          <a:spLocks/>
        </xdr:cNvSpPr>
      </xdr:nvSpPr>
      <xdr:spPr>
        <a:xfrm flipV="1">
          <a:off x="5943600" y="590550"/>
          <a:ext cx="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95250</xdr:rowOff>
    </xdr:from>
    <xdr:to>
      <xdr:col>8</xdr:col>
      <xdr:colOff>9525</xdr:colOff>
      <xdr:row>4</xdr:row>
      <xdr:rowOff>19050</xdr:rowOff>
    </xdr:to>
    <xdr:sp>
      <xdr:nvSpPr>
        <xdr:cNvPr id="26" name="Line 28"/>
        <xdr:cNvSpPr>
          <a:spLocks/>
        </xdr:cNvSpPr>
      </xdr:nvSpPr>
      <xdr:spPr>
        <a:xfrm flipV="1">
          <a:off x="6372225" y="58102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3</xdr:row>
      <xdr:rowOff>85725</xdr:rowOff>
    </xdr:from>
    <xdr:to>
      <xdr:col>8</xdr:col>
      <xdr:colOff>409575</xdr:colOff>
      <xdr:row>4</xdr:row>
      <xdr:rowOff>38100</xdr:rowOff>
    </xdr:to>
    <xdr:sp>
      <xdr:nvSpPr>
        <xdr:cNvPr id="27" name="Line 31"/>
        <xdr:cNvSpPr>
          <a:spLocks/>
        </xdr:cNvSpPr>
      </xdr:nvSpPr>
      <xdr:spPr>
        <a:xfrm flipV="1">
          <a:off x="6772275" y="57150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104775</xdr:rowOff>
    </xdr:from>
    <xdr:to>
      <xdr:col>9</xdr:col>
      <xdr:colOff>19050</xdr:colOff>
      <xdr:row>4</xdr:row>
      <xdr:rowOff>66675</xdr:rowOff>
    </xdr:to>
    <xdr:sp>
      <xdr:nvSpPr>
        <xdr:cNvPr id="28" name="Line 32"/>
        <xdr:cNvSpPr>
          <a:spLocks/>
        </xdr:cNvSpPr>
      </xdr:nvSpPr>
      <xdr:spPr>
        <a:xfrm flipV="1">
          <a:off x="7172325" y="590550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</xdr:row>
      <xdr:rowOff>95250</xdr:rowOff>
    </xdr:from>
    <xdr:to>
      <xdr:col>9</xdr:col>
      <xdr:colOff>400050</xdr:colOff>
      <xdr:row>4</xdr:row>
      <xdr:rowOff>28575</xdr:rowOff>
    </xdr:to>
    <xdr:sp>
      <xdr:nvSpPr>
        <xdr:cNvPr id="29" name="Line 33"/>
        <xdr:cNvSpPr>
          <a:spLocks/>
        </xdr:cNvSpPr>
      </xdr:nvSpPr>
      <xdr:spPr>
        <a:xfrm flipV="1">
          <a:off x="7553325" y="581025"/>
          <a:ext cx="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3</xdr:row>
      <xdr:rowOff>114300</xdr:rowOff>
    </xdr:from>
    <xdr:to>
      <xdr:col>9</xdr:col>
      <xdr:colOff>819150</xdr:colOff>
      <xdr:row>4</xdr:row>
      <xdr:rowOff>19050</xdr:rowOff>
    </xdr:to>
    <xdr:sp>
      <xdr:nvSpPr>
        <xdr:cNvPr id="30" name="Line 34"/>
        <xdr:cNvSpPr>
          <a:spLocks/>
        </xdr:cNvSpPr>
      </xdr:nvSpPr>
      <xdr:spPr>
        <a:xfrm flipV="1">
          <a:off x="7972425" y="600075"/>
          <a:ext cx="0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76200</xdr:rowOff>
    </xdr:from>
    <xdr:to>
      <xdr:col>8</xdr:col>
      <xdr:colOff>9525</xdr:colOff>
      <xdr:row>6</xdr:row>
      <xdr:rowOff>123825</xdr:rowOff>
    </xdr:to>
    <xdr:sp>
      <xdr:nvSpPr>
        <xdr:cNvPr id="31" name="Line 35"/>
        <xdr:cNvSpPr>
          <a:spLocks/>
        </xdr:cNvSpPr>
      </xdr:nvSpPr>
      <xdr:spPr>
        <a:xfrm>
          <a:off x="6372225" y="1047750"/>
          <a:ext cx="0" cy="47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3</xdr:col>
      <xdr:colOff>714375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847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47625</xdr:rowOff>
    </xdr:from>
    <xdr:to>
      <xdr:col>10</xdr:col>
      <xdr:colOff>0</xdr:colOff>
      <xdr:row>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4305300" y="47625"/>
          <a:ext cx="36004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                           SISTEMA  "B"</a:t>
          </a:r>
        </a:p>
      </xdr:txBody>
    </xdr:sp>
    <xdr:clientData/>
  </xdr:twoCellAnchor>
  <xdr:twoCellAnchor>
    <xdr:from>
      <xdr:col>5</xdr:col>
      <xdr:colOff>590550</xdr:colOff>
      <xdr:row>2</xdr:row>
      <xdr:rowOff>104775</xdr:rowOff>
    </xdr:from>
    <xdr:to>
      <xdr:col>9</xdr:col>
      <xdr:colOff>752475</xdr:colOff>
      <xdr:row>2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352925" y="428625"/>
          <a:ext cx="34004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123825</xdr:rowOff>
    </xdr:from>
    <xdr:to>
      <xdr:col>9</xdr:col>
      <xdr:colOff>762000</xdr:colOff>
      <xdr:row>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371975" y="447675"/>
          <a:ext cx="339090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152400</xdr:rowOff>
    </xdr:from>
    <xdr:to>
      <xdr:col>9</xdr:col>
      <xdr:colOff>752475</xdr:colOff>
      <xdr:row>4</xdr:row>
      <xdr:rowOff>152400</xdr:rowOff>
    </xdr:to>
    <xdr:sp>
      <xdr:nvSpPr>
        <xdr:cNvPr id="5" name="Line 6"/>
        <xdr:cNvSpPr>
          <a:spLocks/>
        </xdr:cNvSpPr>
      </xdr:nvSpPr>
      <xdr:spPr>
        <a:xfrm>
          <a:off x="4381500" y="800100"/>
          <a:ext cx="33718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5</xdr:row>
      <xdr:rowOff>9525</xdr:rowOff>
    </xdr:from>
    <xdr:to>
      <xdr:col>9</xdr:col>
      <xdr:colOff>742950</xdr:colOff>
      <xdr:row>5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4419600" y="819150"/>
          <a:ext cx="33242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28575</xdr:rowOff>
    </xdr:from>
    <xdr:to>
      <xdr:col>9</xdr:col>
      <xdr:colOff>781050</xdr:colOff>
      <xdr:row>7</xdr:row>
      <xdr:rowOff>28575</xdr:rowOff>
    </xdr:to>
    <xdr:sp>
      <xdr:nvSpPr>
        <xdr:cNvPr id="7" name="Line 8"/>
        <xdr:cNvSpPr>
          <a:spLocks/>
        </xdr:cNvSpPr>
      </xdr:nvSpPr>
      <xdr:spPr>
        <a:xfrm>
          <a:off x="4362450" y="1162050"/>
          <a:ext cx="34194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7</xdr:row>
      <xdr:rowOff>9525</xdr:rowOff>
    </xdr:from>
    <xdr:to>
      <xdr:col>9</xdr:col>
      <xdr:colOff>733425</xdr:colOff>
      <xdr:row>7</xdr:row>
      <xdr:rowOff>9525</xdr:rowOff>
    </xdr:to>
    <xdr:sp>
      <xdr:nvSpPr>
        <xdr:cNvPr id="8" name="Line 9"/>
        <xdr:cNvSpPr>
          <a:spLocks/>
        </xdr:cNvSpPr>
      </xdr:nvSpPr>
      <xdr:spPr>
        <a:xfrm>
          <a:off x="4391025" y="1143000"/>
          <a:ext cx="33432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152400</xdr:rowOff>
    </xdr:from>
    <xdr:to>
      <xdr:col>9</xdr:col>
      <xdr:colOff>9525</xdr:colOff>
      <xdr:row>4</xdr:row>
      <xdr:rowOff>133350</xdr:rowOff>
    </xdr:to>
    <xdr:sp>
      <xdr:nvSpPr>
        <xdr:cNvPr id="9" name="Line 10"/>
        <xdr:cNvSpPr>
          <a:spLocks/>
        </xdr:cNvSpPr>
      </xdr:nvSpPr>
      <xdr:spPr>
        <a:xfrm>
          <a:off x="7010400" y="476250"/>
          <a:ext cx="0" cy="304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38100</xdr:rowOff>
    </xdr:from>
    <xdr:to>
      <xdr:col>9</xdr:col>
      <xdr:colOff>9525</xdr:colOff>
      <xdr:row>6</xdr:row>
      <xdr:rowOff>152400</xdr:rowOff>
    </xdr:to>
    <xdr:sp>
      <xdr:nvSpPr>
        <xdr:cNvPr id="10" name="Line 12"/>
        <xdr:cNvSpPr>
          <a:spLocks/>
        </xdr:cNvSpPr>
      </xdr:nvSpPr>
      <xdr:spPr>
        <a:xfrm flipH="1">
          <a:off x="7010400" y="847725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</xdr:row>
      <xdr:rowOff>152400</xdr:rowOff>
    </xdr:from>
    <xdr:to>
      <xdr:col>9</xdr:col>
      <xdr:colOff>419100</xdr:colOff>
      <xdr:row>4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7419975" y="476250"/>
          <a:ext cx="0" cy="2952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5</xdr:row>
      <xdr:rowOff>38100</xdr:rowOff>
    </xdr:from>
    <xdr:to>
      <xdr:col>9</xdr:col>
      <xdr:colOff>419100</xdr:colOff>
      <xdr:row>6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7419975" y="847725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</xdr:row>
      <xdr:rowOff>152400</xdr:rowOff>
    </xdr:from>
    <xdr:to>
      <xdr:col>8</xdr:col>
      <xdr:colOff>409575</xdr:colOff>
      <xdr:row>4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600825" y="476250"/>
          <a:ext cx="0" cy="304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38100</xdr:rowOff>
    </xdr:from>
    <xdr:to>
      <xdr:col>8</xdr:col>
      <xdr:colOff>409575</xdr:colOff>
      <xdr:row>6</xdr:row>
      <xdr:rowOff>142875</xdr:rowOff>
    </xdr:to>
    <xdr:sp>
      <xdr:nvSpPr>
        <xdr:cNvPr id="14" name="Line 17"/>
        <xdr:cNvSpPr>
          <a:spLocks/>
        </xdr:cNvSpPr>
      </xdr:nvSpPr>
      <xdr:spPr>
        <a:xfrm>
          <a:off x="6600825" y="847725"/>
          <a:ext cx="0" cy="2667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142875</xdr:rowOff>
    </xdr:from>
    <xdr:to>
      <xdr:col>8</xdr:col>
      <xdr:colOff>28575</xdr:colOff>
      <xdr:row>4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6219825" y="466725"/>
          <a:ext cx="0" cy="2952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28575</xdr:rowOff>
    </xdr:from>
    <xdr:to>
      <xdr:col>8</xdr:col>
      <xdr:colOff>28575</xdr:colOff>
      <xdr:row>6</xdr:row>
      <xdr:rowOff>152400</xdr:rowOff>
    </xdr:to>
    <xdr:sp>
      <xdr:nvSpPr>
        <xdr:cNvPr id="16" name="Line 19"/>
        <xdr:cNvSpPr>
          <a:spLocks/>
        </xdr:cNvSpPr>
      </xdr:nvSpPr>
      <xdr:spPr>
        <a:xfrm>
          <a:off x="6219825" y="838200"/>
          <a:ext cx="0" cy="2857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152400</xdr:rowOff>
    </xdr:from>
    <xdr:to>
      <xdr:col>7</xdr:col>
      <xdr:colOff>419100</xdr:colOff>
      <xdr:row>4</xdr:row>
      <xdr:rowOff>133350</xdr:rowOff>
    </xdr:to>
    <xdr:sp>
      <xdr:nvSpPr>
        <xdr:cNvPr id="17" name="Line 20"/>
        <xdr:cNvSpPr>
          <a:spLocks/>
        </xdr:cNvSpPr>
      </xdr:nvSpPr>
      <xdr:spPr>
        <a:xfrm>
          <a:off x="5800725" y="476250"/>
          <a:ext cx="0" cy="304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5</xdr:row>
      <xdr:rowOff>38100</xdr:rowOff>
    </xdr:from>
    <xdr:to>
      <xdr:col>7</xdr:col>
      <xdr:colOff>419100</xdr:colOff>
      <xdr:row>6</xdr:row>
      <xdr:rowOff>152400</xdr:rowOff>
    </xdr:to>
    <xdr:sp>
      <xdr:nvSpPr>
        <xdr:cNvPr id="18" name="Line 21"/>
        <xdr:cNvSpPr>
          <a:spLocks/>
        </xdr:cNvSpPr>
      </xdr:nvSpPr>
      <xdr:spPr>
        <a:xfrm>
          <a:off x="5800725" y="847725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152400</xdr:rowOff>
    </xdr:from>
    <xdr:to>
      <xdr:col>7</xdr:col>
      <xdr:colOff>47625</xdr:colOff>
      <xdr:row>4</xdr:row>
      <xdr:rowOff>133350</xdr:rowOff>
    </xdr:to>
    <xdr:sp>
      <xdr:nvSpPr>
        <xdr:cNvPr id="19" name="Line 22"/>
        <xdr:cNvSpPr>
          <a:spLocks/>
        </xdr:cNvSpPr>
      </xdr:nvSpPr>
      <xdr:spPr>
        <a:xfrm>
          <a:off x="5429250" y="476250"/>
          <a:ext cx="0" cy="3048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</xdr:row>
      <xdr:rowOff>152400</xdr:rowOff>
    </xdr:from>
    <xdr:to>
      <xdr:col>6</xdr:col>
      <xdr:colOff>438150</xdr:colOff>
      <xdr:row>4</xdr:row>
      <xdr:rowOff>123825</xdr:rowOff>
    </xdr:to>
    <xdr:sp>
      <xdr:nvSpPr>
        <xdr:cNvPr id="20" name="Line 23"/>
        <xdr:cNvSpPr>
          <a:spLocks/>
        </xdr:cNvSpPr>
      </xdr:nvSpPr>
      <xdr:spPr>
        <a:xfrm>
          <a:off x="5057775" y="476250"/>
          <a:ext cx="0" cy="2952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152400</xdr:rowOff>
    </xdr:from>
    <xdr:to>
      <xdr:col>6</xdr:col>
      <xdr:colOff>95250</xdr:colOff>
      <xdr:row>4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4714875" y="476250"/>
          <a:ext cx="0" cy="3238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2</xdr:row>
      <xdr:rowOff>142875</xdr:rowOff>
    </xdr:from>
    <xdr:to>
      <xdr:col>5</xdr:col>
      <xdr:colOff>628650</xdr:colOff>
      <xdr:row>4</xdr:row>
      <xdr:rowOff>133350</xdr:rowOff>
    </xdr:to>
    <xdr:sp>
      <xdr:nvSpPr>
        <xdr:cNvPr id="22" name="Line 25"/>
        <xdr:cNvSpPr>
          <a:spLocks/>
        </xdr:cNvSpPr>
      </xdr:nvSpPr>
      <xdr:spPr>
        <a:xfrm>
          <a:off x="4391025" y="466725"/>
          <a:ext cx="0" cy="3143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38100</xdr:rowOff>
    </xdr:from>
    <xdr:to>
      <xdr:col>7</xdr:col>
      <xdr:colOff>47625</xdr:colOff>
      <xdr:row>6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5429250" y="847725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</xdr:row>
      <xdr:rowOff>38100</xdr:rowOff>
    </xdr:from>
    <xdr:to>
      <xdr:col>6</xdr:col>
      <xdr:colOff>438150</xdr:colOff>
      <xdr:row>6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5057775" y="847725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28575</xdr:rowOff>
    </xdr:from>
    <xdr:to>
      <xdr:col>6</xdr:col>
      <xdr:colOff>95250</xdr:colOff>
      <xdr:row>6</xdr:row>
      <xdr:rowOff>142875</xdr:rowOff>
    </xdr:to>
    <xdr:sp>
      <xdr:nvSpPr>
        <xdr:cNvPr id="25" name="Line 28"/>
        <xdr:cNvSpPr>
          <a:spLocks/>
        </xdr:cNvSpPr>
      </xdr:nvSpPr>
      <xdr:spPr>
        <a:xfrm>
          <a:off x="4714875" y="838200"/>
          <a:ext cx="0" cy="2762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3</xdr:col>
      <xdr:colOff>714375</xdr:colOff>
      <xdr:row>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847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</xdr:row>
      <xdr:rowOff>9525</xdr:rowOff>
    </xdr:from>
    <xdr:to>
      <xdr:col>10</xdr:col>
      <xdr:colOff>123825</xdr:colOff>
      <xdr:row>7</xdr:row>
      <xdr:rowOff>104775</xdr:rowOff>
    </xdr:to>
    <xdr:sp>
      <xdr:nvSpPr>
        <xdr:cNvPr id="2" name="Rectangle 6"/>
        <xdr:cNvSpPr>
          <a:spLocks/>
        </xdr:cNvSpPr>
      </xdr:nvSpPr>
      <xdr:spPr>
        <a:xfrm flipH="1">
          <a:off x="4305300" y="171450"/>
          <a:ext cx="35433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                
                                   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SISTEMA  "C"</a:t>
          </a:r>
        </a:p>
      </xdr:txBody>
    </xdr:sp>
    <xdr:clientData/>
  </xdr:twoCellAnchor>
  <xdr:twoCellAnchor>
    <xdr:from>
      <xdr:col>5</xdr:col>
      <xdr:colOff>647700</xdr:colOff>
      <xdr:row>7</xdr:row>
      <xdr:rowOff>38100</xdr:rowOff>
    </xdr:from>
    <xdr:to>
      <xdr:col>9</xdr:col>
      <xdr:colOff>704850</xdr:colOff>
      <xdr:row>7</xdr:row>
      <xdr:rowOff>38100</xdr:rowOff>
    </xdr:to>
    <xdr:sp>
      <xdr:nvSpPr>
        <xdr:cNvPr id="3" name="Line 7"/>
        <xdr:cNvSpPr>
          <a:spLocks/>
        </xdr:cNvSpPr>
      </xdr:nvSpPr>
      <xdr:spPr>
        <a:xfrm>
          <a:off x="4333875" y="1171575"/>
          <a:ext cx="3171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0</xdr:rowOff>
    </xdr:from>
    <xdr:to>
      <xdr:col>9</xdr:col>
      <xdr:colOff>676275</xdr:colOff>
      <xdr:row>7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352925" y="1133475"/>
          <a:ext cx="3124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76200</xdr:rowOff>
    </xdr:from>
    <xdr:to>
      <xdr:col>10</xdr:col>
      <xdr:colOff>28575</xdr:colOff>
      <xdr:row>3</xdr:row>
      <xdr:rowOff>76200</xdr:rowOff>
    </xdr:to>
    <xdr:sp>
      <xdr:nvSpPr>
        <xdr:cNvPr id="5" name="Line 9"/>
        <xdr:cNvSpPr>
          <a:spLocks/>
        </xdr:cNvSpPr>
      </xdr:nvSpPr>
      <xdr:spPr>
        <a:xfrm>
          <a:off x="4381500" y="561975"/>
          <a:ext cx="3371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38100</xdr:rowOff>
    </xdr:from>
    <xdr:to>
      <xdr:col>10</xdr:col>
      <xdr:colOff>38100</xdr:colOff>
      <xdr:row>3</xdr:row>
      <xdr:rowOff>38100</xdr:rowOff>
    </xdr:to>
    <xdr:sp>
      <xdr:nvSpPr>
        <xdr:cNvPr id="6" name="Line 10"/>
        <xdr:cNvSpPr>
          <a:spLocks/>
        </xdr:cNvSpPr>
      </xdr:nvSpPr>
      <xdr:spPr>
        <a:xfrm>
          <a:off x="4381500" y="523875"/>
          <a:ext cx="3381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104775</xdr:rowOff>
    </xdr:from>
    <xdr:to>
      <xdr:col>6</xdr:col>
      <xdr:colOff>19050</xdr:colOff>
      <xdr:row>6</xdr:row>
      <xdr:rowOff>142875</xdr:rowOff>
    </xdr:to>
    <xdr:sp>
      <xdr:nvSpPr>
        <xdr:cNvPr id="7" name="Line 11"/>
        <xdr:cNvSpPr>
          <a:spLocks/>
        </xdr:cNvSpPr>
      </xdr:nvSpPr>
      <xdr:spPr>
        <a:xfrm>
          <a:off x="4572000" y="590550"/>
          <a:ext cx="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</xdr:row>
      <xdr:rowOff>104775</xdr:rowOff>
    </xdr:from>
    <xdr:to>
      <xdr:col>6</xdr:col>
      <xdr:colOff>752475</xdr:colOff>
      <xdr:row>6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5305425" y="590550"/>
          <a:ext cx="0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104775</xdr:rowOff>
    </xdr:from>
    <xdr:to>
      <xdr:col>8</xdr:col>
      <xdr:colOff>9525</xdr:colOff>
      <xdr:row>6</xdr:row>
      <xdr:rowOff>152400</xdr:rowOff>
    </xdr:to>
    <xdr:sp>
      <xdr:nvSpPr>
        <xdr:cNvPr id="9" name="Line 14"/>
        <xdr:cNvSpPr>
          <a:spLocks/>
        </xdr:cNvSpPr>
      </xdr:nvSpPr>
      <xdr:spPr>
        <a:xfrm>
          <a:off x="6096000" y="590550"/>
          <a:ext cx="0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104775</xdr:rowOff>
    </xdr:from>
    <xdr:to>
      <xdr:col>9</xdr:col>
      <xdr:colOff>19050</xdr:colOff>
      <xdr:row>6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6819900" y="590550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123825</xdr:rowOff>
    </xdr:from>
    <xdr:to>
      <xdr:col>9</xdr:col>
      <xdr:colOff>752475</xdr:colOff>
      <xdr:row>6</xdr:row>
      <xdr:rowOff>38100</xdr:rowOff>
    </xdr:to>
    <xdr:sp>
      <xdr:nvSpPr>
        <xdr:cNvPr id="11" name="Line 16"/>
        <xdr:cNvSpPr>
          <a:spLocks/>
        </xdr:cNvSpPr>
      </xdr:nvSpPr>
      <xdr:spPr>
        <a:xfrm>
          <a:off x="7553325" y="609600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</xdr:row>
      <xdr:rowOff>104775</xdr:rowOff>
    </xdr:from>
    <xdr:to>
      <xdr:col>6</xdr:col>
      <xdr:colOff>390525</xdr:colOff>
      <xdr:row>6</xdr:row>
      <xdr:rowOff>133350</xdr:rowOff>
    </xdr:to>
    <xdr:sp>
      <xdr:nvSpPr>
        <xdr:cNvPr id="12" name="Line 17"/>
        <xdr:cNvSpPr>
          <a:spLocks/>
        </xdr:cNvSpPr>
      </xdr:nvSpPr>
      <xdr:spPr>
        <a:xfrm>
          <a:off x="4943475" y="590550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7</xdr:col>
      <xdr:colOff>390525</xdr:colOff>
      <xdr:row>6</xdr:row>
      <xdr:rowOff>142875</xdr:rowOff>
    </xdr:to>
    <xdr:sp>
      <xdr:nvSpPr>
        <xdr:cNvPr id="13" name="Line 18"/>
        <xdr:cNvSpPr>
          <a:spLocks/>
        </xdr:cNvSpPr>
      </xdr:nvSpPr>
      <xdr:spPr>
        <a:xfrm>
          <a:off x="5705475" y="590550"/>
          <a:ext cx="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104775</xdr:rowOff>
    </xdr:from>
    <xdr:to>
      <xdr:col>8</xdr:col>
      <xdr:colOff>371475</xdr:colOff>
      <xdr:row>6</xdr:row>
      <xdr:rowOff>133350</xdr:rowOff>
    </xdr:to>
    <xdr:sp>
      <xdr:nvSpPr>
        <xdr:cNvPr id="14" name="Line 19"/>
        <xdr:cNvSpPr>
          <a:spLocks/>
        </xdr:cNvSpPr>
      </xdr:nvSpPr>
      <xdr:spPr>
        <a:xfrm>
          <a:off x="6457950" y="590550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3</xdr:row>
      <xdr:rowOff>95250</xdr:rowOff>
    </xdr:from>
    <xdr:to>
      <xdr:col>9</xdr:col>
      <xdr:colOff>381000</xdr:colOff>
      <xdr:row>6</xdr:row>
      <xdr:rowOff>152400</xdr:rowOff>
    </xdr:to>
    <xdr:sp>
      <xdr:nvSpPr>
        <xdr:cNvPr id="15" name="Line 20"/>
        <xdr:cNvSpPr>
          <a:spLocks/>
        </xdr:cNvSpPr>
      </xdr:nvSpPr>
      <xdr:spPr>
        <a:xfrm>
          <a:off x="7181850" y="581025"/>
          <a:ext cx="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590550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847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19050</xdr:rowOff>
    </xdr:from>
    <xdr:to>
      <xdr:col>10</xdr:col>
      <xdr:colOff>304800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62350" y="19050"/>
          <a:ext cx="47720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SISTEMA OCULTO  "D"</a:t>
          </a:r>
        </a:p>
      </xdr:txBody>
    </xdr:sp>
    <xdr:clientData/>
  </xdr:twoCellAnchor>
  <xdr:twoCellAnchor>
    <xdr:from>
      <xdr:col>4</xdr:col>
      <xdr:colOff>628650</xdr:colOff>
      <xdr:row>1</xdr:row>
      <xdr:rowOff>123825</xdr:rowOff>
    </xdr:from>
    <xdr:to>
      <xdr:col>10</xdr:col>
      <xdr:colOff>342900</xdr:colOff>
      <xdr:row>1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676650" y="285750"/>
          <a:ext cx="46958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</xdr:row>
      <xdr:rowOff>142875</xdr:rowOff>
    </xdr:from>
    <xdr:to>
      <xdr:col>10</xdr:col>
      <xdr:colOff>314325</xdr:colOff>
      <xdr:row>1</xdr:row>
      <xdr:rowOff>142875</xdr:rowOff>
    </xdr:to>
    <xdr:sp>
      <xdr:nvSpPr>
        <xdr:cNvPr id="4" name="Line 5"/>
        <xdr:cNvSpPr>
          <a:spLocks/>
        </xdr:cNvSpPr>
      </xdr:nvSpPr>
      <xdr:spPr>
        <a:xfrm>
          <a:off x="3714750" y="304800"/>
          <a:ext cx="46291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85725</xdr:rowOff>
    </xdr:from>
    <xdr:to>
      <xdr:col>10</xdr:col>
      <xdr:colOff>295275</xdr:colOff>
      <xdr:row>7</xdr:row>
      <xdr:rowOff>85725</xdr:rowOff>
    </xdr:to>
    <xdr:sp>
      <xdr:nvSpPr>
        <xdr:cNvPr id="5" name="Line 6"/>
        <xdr:cNvSpPr>
          <a:spLocks/>
        </xdr:cNvSpPr>
      </xdr:nvSpPr>
      <xdr:spPr>
        <a:xfrm>
          <a:off x="3686175" y="1219200"/>
          <a:ext cx="463867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7</xdr:row>
      <xdr:rowOff>66675</xdr:rowOff>
    </xdr:from>
    <xdr:to>
      <xdr:col>10</xdr:col>
      <xdr:colOff>295275</xdr:colOff>
      <xdr:row>7</xdr:row>
      <xdr:rowOff>66675</xdr:rowOff>
    </xdr:to>
    <xdr:sp>
      <xdr:nvSpPr>
        <xdr:cNvPr id="6" name="Line 7"/>
        <xdr:cNvSpPr>
          <a:spLocks/>
        </xdr:cNvSpPr>
      </xdr:nvSpPr>
      <xdr:spPr>
        <a:xfrm>
          <a:off x="3752850" y="1200150"/>
          <a:ext cx="457200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85725</xdr:rowOff>
    </xdr:from>
    <xdr:to>
      <xdr:col>10</xdr:col>
      <xdr:colOff>276225</xdr:colOff>
      <xdr:row>4</xdr:row>
      <xdr:rowOff>85725</xdr:rowOff>
    </xdr:to>
    <xdr:sp>
      <xdr:nvSpPr>
        <xdr:cNvPr id="7" name="Line 8"/>
        <xdr:cNvSpPr>
          <a:spLocks/>
        </xdr:cNvSpPr>
      </xdr:nvSpPr>
      <xdr:spPr>
        <a:xfrm>
          <a:off x="3686175" y="733425"/>
          <a:ext cx="4619625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4</xdr:row>
      <xdr:rowOff>104775</xdr:rowOff>
    </xdr:from>
    <xdr:to>
      <xdr:col>10</xdr:col>
      <xdr:colOff>266700</xdr:colOff>
      <xdr:row>4</xdr:row>
      <xdr:rowOff>104775</xdr:rowOff>
    </xdr:to>
    <xdr:sp>
      <xdr:nvSpPr>
        <xdr:cNvPr id="8" name="Line 9"/>
        <xdr:cNvSpPr>
          <a:spLocks/>
        </xdr:cNvSpPr>
      </xdr:nvSpPr>
      <xdr:spPr>
        <a:xfrm>
          <a:off x="3705225" y="752475"/>
          <a:ext cx="4591050" cy="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7</xdr:col>
      <xdr:colOff>457200</xdr:colOff>
      <xdr:row>4</xdr:row>
      <xdr:rowOff>66675</xdr:rowOff>
    </xdr:to>
    <xdr:sp>
      <xdr:nvSpPr>
        <xdr:cNvPr id="9" name="Line 10"/>
        <xdr:cNvSpPr>
          <a:spLocks/>
        </xdr:cNvSpPr>
      </xdr:nvSpPr>
      <xdr:spPr>
        <a:xfrm>
          <a:off x="5962650" y="323850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123825</xdr:rowOff>
    </xdr:from>
    <xdr:to>
      <xdr:col>7</xdr:col>
      <xdr:colOff>457200</xdr:colOff>
      <xdr:row>7</xdr:row>
      <xdr:rowOff>47625</xdr:rowOff>
    </xdr:to>
    <xdr:sp>
      <xdr:nvSpPr>
        <xdr:cNvPr id="10" name="Line 11"/>
        <xdr:cNvSpPr>
          <a:spLocks/>
        </xdr:cNvSpPr>
      </xdr:nvSpPr>
      <xdr:spPr>
        <a:xfrm>
          <a:off x="5962650" y="771525"/>
          <a:ext cx="0" cy="409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</xdr:row>
      <xdr:rowOff>9525</xdr:rowOff>
    </xdr:from>
    <xdr:to>
      <xdr:col>8</xdr:col>
      <xdr:colOff>190500</xdr:colOff>
      <xdr:row>4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6534150" y="333375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9525</xdr:rowOff>
    </xdr:from>
    <xdr:to>
      <xdr:col>8</xdr:col>
      <xdr:colOff>676275</xdr:colOff>
      <xdr:row>4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7019925" y="333375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9525</xdr:rowOff>
    </xdr:from>
    <xdr:to>
      <xdr:col>9</xdr:col>
      <xdr:colOff>352425</xdr:colOff>
      <xdr:row>4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7477125" y="333375"/>
          <a:ext cx="0" cy="3714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790575</xdr:colOff>
      <xdr:row>4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7915275" y="323850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5" name="Line 16"/>
        <xdr:cNvSpPr>
          <a:spLocks/>
        </xdr:cNvSpPr>
      </xdr:nvSpPr>
      <xdr:spPr>
        <a:xfrm>
          <a:off x="5514975" y="333375"/>
          <a:ext cx="0" cy="3810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</xdr:row>
      <xdr:rowOff>9525</xdr:rowOff>
    </xdr:from>
    <xdr:to>
      <xdr:col>6</xdr:col>
      <xdr:colOff>323850</xdr:colOff>
      <xdr:row>4</xdr:row>
      <xdr:rowOff>57150</xdr:rowOff>
    </xdr:to>
    <xdr:sp>
      <xdr:nvSpPr>
        <xdr:cNvPr id="16" name="Line 17"/>
        <xdr:cNvSpPr>
          <a:spLocks/>
        </xdr:cNvSpPr>
      </xdr:nvSpPr>
      <xdr:spPr>
        <a:xfrm>
          <a:off x="5067300" y="333375"/>
          <a:ext cx="0" cy="3714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</xdr:row>
      <xdr:rowOff>9525</xdr:rowOff>
    </xdr:from>
    <xdr:to>
      <xdr:col>5</xdr:col>
      <xdr:colOff>781050</xdr:colOff>
      <xdr:row>4</xdr:row>
      <xdr:rowOff>66675</xdr:rowOff>
    </xdr:to>
    <xdr:sp>
      <xdr:nvSpPr>
        <xdr:cNvPr id="17" name="Line 18"/>
        <xdr:cNvSpPr>
          <a:spLocks/>
        </xdr:cNvSpPr>
      </xdr:nvSpPr>
      <xdr:spPr>
        <a:xfrm>
          <a:off x="4667250" y="333375"/>
          <a:ext cx="0" cy="3810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0</xdr:rowOff>
    </xdr:from>
    <xdr:to>
      <xdr:col>5</xdr:col>
      <xdr:colOff>381000</xdr:colOff>
      <xdr:row>4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4267200" y="323850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2</xdr:row>
      <xdr:rowOff>0</xdr:rowOff>
    </xdr:from>
    <xdr:to>
      <xdr:col>4</xdr:col>
      <xdr:colOff>819150</xdr:colOff>
      <xdr:row>4</xdr:row>
      <xdr:rowOff>66675</xdr:rowOff>
    </xdr:to>
    <xdr:sp>
      <xdr:nvSpPr>
        <xdr:cNvPr id="19" name="Line 20"/>
        <xdr:cNvSpPr>
          <a:spLocks/>
        </xdr:cNvSpPr>
      </xdr:nvSpPr>
      <xdr:spPr>
        <a:xfrm>
          <a:off x="3867150" y="323850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</xdr:row>
      <xdr:rowOff>123825</xdr:rowOff>
    </xdr:from>
    <xdr:to>
      <xdr:col>4</xdr:col>
      <xdr:colOff>819150</xdr:colOff>
      <xdr:row>7</xdr:row>
      <xdr:rowOff>38100</xdr:rowOff>
    </xdr:to>
    <xdr:sp>
      <xdr:nvSpPr>
        <xdr:cNvPr id="20" name="Line 21"/>
        <xdr:cNvSpPr>
          <a:spLocks/>
        </xdr:cNvSpPr>
      </xdr:nvSpPr>
      <xdr:spPr>
        <a:xfrm>
          <a:off x="3867150" y="771525"/>
          <a:ext cx="0" cy="4000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</xdr:row>
      <xdr:rowOff>133350</xdr:rowOff>
    </xdr:from>
    <xdr:to>
      <xdr:col>5</xdr:col>
      <xdr:colOff>381000</xdr:colOff>
      <xdr:row>7</xdr:row>
      <xdr:rowOff>38100</xdr:rowOff>
    </xdr:to>
    <xdr:sp>
      <xdr:nvSpPr>
        <xdr:cNvPr id="21" name="Line 22"/>
        <xdr:cNvSpPr>
          <a:spLocks/>
        </xdr:cNvSpPr>
      </xdr:nvSpPr>
      <xdr:spPr>
        <a:xfrm>
          <a:off x="4267200" y="781050"/>
          <a:ext cx="0" cy="3905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4</xdr:row>
      <xdr:rowOff>123825</xdr:rowOff>
    </xdr:from>
    <xdr:to>
      <xdr:col>5</xdr:col>
      <xdr:colOff>771525</xdr:colOff>
      <xdr:row>7</xdr:row>
      <xdr:rowOff>47625</xdr:rowOff>
    </xdr:to>
    <xdr:sp>
      <xdr:nvSpPr>
        <xdr:cNvPr id="22" name="Line 23"/>
        <xdr:cNvSpPr>
          <a:spLocks/>
        </xdr:cNvSpPr>
      </xdr:nvSpPr>
      <xdr:spPr>
        <a:xfrm>
          <a:off x="4657725" y="771525"/>
          <a:ext cx="0" cy="409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123825</xdr:rowOff>
    </xdr:from>
    <xdr:to>
      <xdr:col>6</xdr:col>
      <xdr:colOff>323850</xdr:colOff>
      <xdr:row>7</xdr:row>
      <xdr:rowOff>47625</xdr:rowOff>
    </xdr:to>
    <xdr:sp>
      <xdr:nvSpPr>
        <xdr:cNvPr id="23" name="Line 24"/>
        <xdr:cNvSpPr>
          <a:spLocks/>
        </xdr:cNvSpPr>
      </xdr:nvSpPr>
      <xdr:spPr>
        <a:xfrm>
          <a:off x="5067300" y="771525"/>
          <a:ext cx="0" cy="409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123825</xdr:rowOff>
    </xdr:from>
    <xdr:to>
      <xdr:col>7</xdr:col>
      <xdr:colOff>9525</xdr:colOff>
      <xdr:row>7</xdr:row>
      <xdr:rowOff>57150</xdr:rowOff>
    </xdr:to>
    <xdr:sp>
      <xdr:nvSpPr>
        <xdr:cNvPr id="24" name="Line 25"/>
        <xdr:cNvSpPr>
          <a:spLocks/>
        </xdr:cNvSpPr>
      </xdr:nvSpPr>
      <xdr:spPr>
        <a:xfrm>
          <a:off x="5514975" y="771525"/>
          <a:ext cx="0" cy="4191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133350</xdr:rowOff>
    </xdr:from>
    <xdr:to>
      <xdr:col>8</xdr:col>
      <xdr:colOff>190500</xdr:colOff>
      <xdr:row>7</xdr:row>
      <xdr:rowOff>47625</xdr:rowOff>
    </xdr:to>
    <xdr:sp>
      <xdr:nvSpPr>
        <xdr:cNvPr id="25" name="Line 27"/>
        <xdr:cNvSpPr>
          <a:spLocks/>
        </xdr:cNvSpPr>
      </xdr:nvSpPr>
      <xdr:spPr>
        <a:xfrm>
          <a:off x="6534150" y="781050"/>
          <a:ext cx="0" cy="40005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4</xdr:row>
      <xdr:rowOff>123825</xdr:rowOff>
    </xdr:from>
    <xdr:to>
      <xdr:col>8</xdr:col>
      <xdr:colOff>676275</xdr:colOff>
      <xdr:row>7</xdr:row>
      <xdr:rowOff>47625</xdr:rowOff>
    </xdr:to>
    <xdr:sp>
      <xdr:nvSpPr>
        <xdr:cNvPr id="26" name="Line 28"/>
        <xdr:cNvSpPr>
          <a:spLocks/>
        </xdr:cNvSpPr>
      </xdr:nvSpPr>
      <xdr:spPr>
        <a:xfrm>
          <a:off x="7019925" y="771525"/>
          <a:ext cx="0" cy="409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4</xdr:row>
      <xdr:rowOff>123825</xdr:rowOff>
    </xdr:from>
    <xdr:to>
      <xdr:col>9</xdr:col>
      <xdr:colOff>352425</xdr:colOff>
      <xdr:row>7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7477125" y="771525"/>
          <a:ext cx="0" cy="41910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4</xdr:row>
      <xdr:rowOff>123825</xdr:rowOff>
    </xdr:from>
    <xdr:to>
      <xdr:col>9</xdr:col>
      <xdr:colOff>790575</xdr:colOff>
      <xdr:row>7</xdr:row>
      <xdr:rowOff>47625</xdr:rowOff>
    </xdr:to>
    <xdr:sp>
      <xdr:nvSpPr>
        <xdr:cNvPr id="28" name="Line 30"/>
        <xdr:cNvSpPr>
          <a:spLocks/>
        </xdr:cNvSpPr>
      </xdr:nvSpPr>
      <xdr:spPr>
        <a:xfrm>
          <a:off x="7915275" y="771525"/>
          <a:ext cx="0" cy="409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76200</xdr:rowOff>
    </xdr:from>
    <xdr:to>
      <xdr:col>5</xdr:col>
      <xdr:colOff>104775</xdr:colOff>
      <xdr:row>4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3990975" y="2381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</xdr:row>
      <xdr:rowOff>76200</xdr:rowOff>
    </xdr:from>
    <xdr:to>
      <xdr:col>5</xdr:col>
      <xdr:colOff>133350</xdr:colOff>
      <xdr:row>5</xdr:row>
      <xdr:rowOff>0</xdr:rowOff>
    </xdr:to>
    <xdr:sp>
      <xdr:nvSpPr>
        <xdr:cNvPr id="30" name="Line 32"/>
        <xdr:cNvSpPr>
          <a:spLocks/>
        </xdr:cNvSpPr>
      </xdr:nvSpPr>
      <xdr:spPr>
        <a:xfrm>
          <a:off x="4019550" y="2381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133350</xdr:rowOff>
    </xdr:from>
    <xdr:to>
      <xdr:col>5</xdr:col>
      <xdr:colOff>104775</xdr:colOff>
      <xdr:row>5</xdr:row>
      <xdr:rowOff>0</xdr:rowOff>
    </xdr:to>
    <xdr:sp>
      <xdr:nvSpPr>
        <xdr:cNvPr id="31" name="Line 37"/>
        <xdr:cNvSpPr>
          <a:spLocks/>
        </xdr:cNvSpPr>
      </xdr:nvSpPr>
      <xdr:spPr>
        <a:xfrm>
          <a:off x="3990975" y="781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0</xdr:rowOff>
    </xdr:from>
    <xdr:to>
      <xdr:col>5</xdr:col>
      <xdr:colOff>133350</xdr:colOff>
      <xdr:row>5</xdr:row>
      <xdr:rowOff>0</xdr:rowOff>
    </xdr:to>
    <xdr:sp>
      <xdr:nvSpPr>
        <xdr:cNvPr id="32" name="Line 38"/>
        <xdr:cNvSpPr>
          <a:spLocks/>
        </xdr:cNvSpPr>
      </xdr:nvSpPr>
      <xdr:spPr>
        <a:xfrm>
          <a:off x="3990975" y="8096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76200</xdr:rowOff>
    </xdr:from>
    <xdr:to>
      <xdr:col>5</xdr:col>
      <xdr:colOff>133350</xdr:colOff>
      <xdr:row>1</xdr:row>
      <xdr:rowOff>76200</xdr:rowOff>
    </xdr:to>
    <xdr:sp>
      <xdr:nvSpPr>
        <xdr:cNvPr id="33" name="Line 39"/>
        <xdr:cNvSpPr>
          <a:spLocks/>
        </xdr:cNvSpPr>
      </xdr:nvSpPr>
      <xdr:spPr>
        <a:xfrm>
          <a:off x="3990975" y="238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4</xdr:row>
      <xdr:rowOff>57150</xdr:rowOff>
    </xdr:from>
    <xdr:to>
      <xdr:col>5</xdr:col>
      <xdr:colOff>685800</xdr:colOff>
      <xdr:row>7</xdr:row>
      <xdr:rowOff>104775</xdr:rowOff>
    </xdr:to>
    <xdr:sp>
      <xdr:nvSpPr>
        <xdr:cNvPr id="34" name="Line 40"/>
        <xdr:cNvSpPr>
          <a:spLocks/>
        </xdr:cNvSpPr>
      </xdr:nvSpPr>
      <xdr:spPr>
        <a:xfrm>
          <a:off x="4572000" y="704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57150</xdr:rowOff>
    </xdr:from>
    <xdr:to>
      <xdr:col>5</xdr:col>
      <xdr:colOff>657225</xdr:colOff>
      <xdr:row>7</xdr:row>
      <xdr:rowOff>114300</xdr:rowOff>
    </xdr:to>
    <xdr:sp>
      <xdr:nvSpPr>
        <xdr:cNvPr id="35" name="Line 41"/>
        <xdr:cNvSpPr>
          <a:spLocks/>
        </xdr:cNvSpPr>
      </xdr:nvSpPr>
      <xdr:spPr>
        <a:xfrm>
          <a:off x="4543425" y="704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4</xdr:row>
      <xdr:rowOff>57150</xdr:rowOff>
    </xdr:from>
    <xdr:to>
      <xdr:col>5</xdr:col>
      <xdr:colOff>685800</xdr:colOff>
      <xdr:row>4</xdr:row>
      <xdr:rowOff>57150</xdr:rowOff>
    </xdr:to>
    <xdr:sp>
      <xdr:nvSpPr>
        <xdr:cNvPr id="36" name="Line 42"/>
        <xdr:cNvSpPr>
          <a:spLocks/>
        </xdr:cNvSpPr>
      </xdr:nvSpPr>
      <xdr:spPr>
        <a:xfrm>
          <a:off x="4543425" y="704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7</xdr:row>
      <xdr:rowOff>114300</xdr:rowOff>
    </xdr:from>
    <xdr:to>
      <xdr:col>5</xdr:col>
      <xdr:colOff>685800</xdr:colOff>
      <xdr:row>7</xdr:row>
      <xdr:rowOff>114300</xdr:rowOff>
    </xdr:to>
    <xdr:sp>
      <xdr:nvSpPr>
        <xdr:cNvPr id="37" name="Line 43"/>
        <xdr:cNvSpPr>
          <a:spLocks/>
        </xdr:cNvSpPr>
      </xdr:nvSpPr>
      <xdr:spPr>
        <a:xfrm flipH="1">
          <a:off x="454342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</xdr:row>
      <xdr:rowOff>104775</xdr:rowOff>
    </xdr:from>
    <xdr:to>
      <xdr:col>6</xdr:col>
      <xdr:colOff>381000</xdr:colOff>
      <xdr:row>4</xdr:row>
      <xdr:rowOff>133350</xdr:rowOff>
    </xdr:to>
    <xdr:sp>
      <xdr:nvSpPr>
        <xdr:cNvPr id="38" name="Line 44"/>
        <xdr:cNvSpPr>
          <a:spLocks/>
        </xdr:cNvSpPr>
      </xdr:nvSpPr>
      <xdr:spPr>
        <a:xfrm>
          <a:off x="5124450" y="266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95250</xdr:rowOff>
    </xdr:from>
    <xdr:to>
      <xdr:col>6</xdr:col>
      <xdr:colOff>409575</xdr:colOff>
      <xdr:row>4</xdr:row>
      <xdr:rowOff>142875</xdr:rowOff>
    </xdr:to>
    <xdr:sp>
      <xdr:nvSpPr>
        <xdr:cNvPr id="39" name="Line 45"/>
        <xdr:cNvSpPr>
          <a:spLocks/>
        </xdr:cNvSpPr>
      </xdr:nvSpPr>
      <xdr:spPr>
        <a:xfrm>
          <a:off x="5153025" y="257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152400</xdr:rowOff>
    </xdr:from>
    <xdr:to>
      <xdr:col>6</xdr:col>
      <xdr:colOff>409575</xdr:colOff>
      <xdr:row>4</xdr:row>
      <xdr:rowOff>152400</xdr:rowOff>
    </xdr:to>
    <xdr:sp>
      <xdr:nvSpPr>
        <xdr:cNvPr id="40" name="Line 46"/>
        <xdr:cNvSpPr>
          <a:spLocks/>
        </xdr:cNvSpPr>
      </xdr:nvSpPr>
      <xdr:spPr>
        <a:xfrm>
          <a:off x="5124450" y="800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133350</xdr:rowOff>
    </xdr:from>
    <xdr:to>
      <xdr:col>6</xdr:col>
      <xdr:colOff>381000</xdr:colOff>
      <xdr:row>4</xdr:row>
      <xdr:rowOff>152400</xdr:rowOff>
    </xdr:to>
    <xdr:sp>
      <xdr:nvSpPr>
        <xdr:cNvPr id="41" name="Line 47"/>
        <xdr:cNvSpPr>
          <a:spLocks/>
        </xdr:cNvSpPr>
      </xdr:nvSpPr>
      <xdr:spPr>
        <a:xfrm flipV="1">
          <a:off x="5124450" y="781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</xdr:row>
      <xdr:rowOff>95250</xdr:rowOff>
    </xdr:from>
    <xdr:to>
      <xdr:col>6</xdr:col>
      <xdr:colOff>409575</xdr:colOff>
      <xdr:row>1</xdr:row>
      <xdr:rowOff>95250</xdr:rowOff>
    </xdr:to>
    <xdr:sp>
      <xdr:nvSpPr>
        <xdr:cNvPr id="42" name="Line 49"/>
        <xdr:cNvSpPr>
          <a:spLocks/>
        </xdr:cNvSpPr>
      </xdr:nvSpPr>
      <xdr:spPr>
        <a:xfrm flipH="1">
          <a:off x="5124450" y="257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47625</xdr:rowOff>
    </xdr:from>
    <xdr:to>
      <xdr:col>7</xdr:col>
      <xdr:colOff>133350</xdr:colOff>
      <xdr:row>7</xdr:row>
      <xdr:rowOff>104775</xdr:rowOff>
    </xdr:to>
    <xdr:sp>
      <xdr:nvSpPr>
        <xdr:cNvPr id="43" name="Line 50"/>
        <xdr:cNvSpPr>
          <a:spLocks/>
        </xdr:cNvSpPr>
      </xdr:nvSpPr>
      <xdr:spPr>
        <a:xfrm>
          <a:off x="5638800" y="695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47625</xdr:rowOff>
    </xdr:from>
    <xdr:to>
      <xdr:col>7</xdr:col>
      <xdr:colOff>161925</xdr:colOff>
      <xdr:row>7</xdr:row>
      <xdr:rowOff>104775</xdr:rowOff>
    </xdr:to>
    <xdr:sp>
      <xdr:nvSpPr>
        <xdr:cNvPr id="44" name="Line 51"/>
        <xdr:cNvSpPr>
          <a:spLocks/>
        </xdr:cNvSpPr>
      </xdr:nvSpPr>
      <xdr:spPr>
        <a:xfrm flipV="1">
          <a:off x="5667375" y="6953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47625</xdr:rowOff>
    </xdr:from>
    <xdr:to>
      <xdr:col>7</xdr:col>
      <xdr:colOff>161925</xdr:colOff>
      <xdr:row>4</xdr:row>
      <xdr:rowOff>47625</xdr:rowOff>
    </xdr:to>
    <xdr:sp>
      <xdr:nvSpPr>
        <xdr:cNvPr id="45" name="Line 52"/>
        <xdr:cNvSpPr>
          <a:spLocks/>
        </xdr:cNvSpPr>
      </xdr:nvSpPr>
      <xdr:spPr>
        <a:xfrm>
          <a:off x="5638800" y="695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104775</xdr:rowOff>
    </xdr:from>
    <xdr:to>
      <xdr:col>7</xdr:col>
      <xdr:colOff>161925</xdr:colOff>
      <xdr:row>7</xdr:row>
      <xdr:rowOff>104775</xdr:rowOff>
    </xdr:to>
    <xdr:sp>
      <xdr:nvSpPr>
        <xdr:cNvPr id="46" name="Line 53"/>
        <xdr:cNvSpPr>
          <a:spLocks/>
        </xdr:cNvSpPr>
      </xdr:nvSpPr>
      <xdr:spPr>
        <a:xfrm>
          <a:off x="5638800" y="1238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</xdr:row>
      <xdr:rowOff>95250</xdr:rowOff>
    </xdr:from>
    <xdr:to>
      <xdr:col>8</xdr:col>
      <xdr:colOff>114300</xdr:colOff>
      <xdr:row>4</xdr:row>
      <xdr:rowOff>142875</xdr:rowOff>
    </xdr:to>
    <xdr:sp>
      <xdr:nvSpPr>
        <xdr:cNvPr id="47" name="Line 54"/>
        <xdr:cNvSpPr>
          <a:spLocks/>
        </xdr:cNvSpPr>
      </xdr:nvSpPr>
      <xdr:spPr>
        <a:xfrm>
          <a:off x="6457950" y="257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</xdr:row>
      <xdr:rowOff>95250</xdr:rowOff>
    </xdr:from>
    <xdr:to>
      <xdr:col>8</xdr:col>
      <xdr:colOff>85725</xdr:colOff>
      <xdr:row>4</xdr:row>
      <xdr:rowOff>142875</xdr:rowOff>
    </xdr:to>
    <xdr:sp>
      <xdr:nvSpPr>
        <xdr:cNvPr id="48" name="Line 55"/>
        <xdr:cNvSpPr>
          <a:spLocks/>
        </xdr:cNvSpPr>
      </xdr:nvSpPr>
      <xdr:spPr>
        <a:xfrm>
          <a:off x="6429375" y="257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</xdr:row>
      <xdr:rowOff>142875</xdr:rowOff>
    </xdr:from>
    <xdr:to>
      <xdr:col>8</xdr:col>
      <xdr:colOff>114300</xdr:colOff>
      <xdr:row>4</xdr:row>
      <xdr:rowOff>142875</xdr:rowOff>
    </xdr:to>
    <xdr:sp>
      <xdr:nvSpPr>
        <xdr:cNvPr id="49" name="Line 56"/>
        <xdr:cNvSpPr>
          <a:spLocks/>
        </xdr:cNvSpPr>
      </xdr:nvSpPr>
      <xdr:spPr>
        <a:xfrm>
          <a:off x="6429375" y="790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</xdr:row>
      <xdr:rowOff>95250</xdr:rowOff>
    </xdr:from>
    <xdr:to>
      <xdr:col>8</xdr:col>
      <xdr:colOff>114300</xdr:colOff>
      <xdr:row>1</xdr:row>
      <xdr:rowOff>95250</xdr:rowOff>
    </xdr:to>
    <xdr:sp>
      <xdr:nvSpPr>
        <xdr:cNvPr id="50" name="Line 57"/>
        <xdr:cNvSpPr>
          <a:spLocks/>
        </xdr:cNvSpPr>
      </xdr:nvSpPr>
      <xdr:spPr>
        <a:xfrm>
          <a:off x="6429375" y="257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57150</xdr:rowOff>
    </xdr:from>
    <xdr:to>
      <xdr:col>9</xdr:col>
      <xdr:colOff>19050</xdr:colOff>
      <xdr:row>7</xdr:row>
      <xdr:rowOff>104775</xdr:rowOff>
    </xdr:to>
    <xdr:sp>
      <xdr:nvSpPr>
        <xdr:cNvPr id="51" name="Line 58"/>
        <xdr:cNvSpPr>
          <a:spLocks/>
        </xdr:cNvSpPr>
      </xdr:nvSpPr>
      <xdr:spPr>
        <a:xfrm>
          <a:off x="7143750" y="704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57150</xdr:rowOff>
    </xdr:from>
    <xdr:to>
      <xdr:col>9</xdr:col>
      <xdr:colOff>47625</xdr:colOff>
      <xdr:row>7</xdr:row>
      <xdr:rowOff>104775</xdr:rowOff>
    </xdr:to>
    <xdr:sp>
      <xdr:nvSpPr>
        <xdr:cNvPr id="52" name="Line 60"/>
        <xdr:cNvSpPr>
          <a:spLocks/>
        </xdr:cNvSpPr>
      </xdr:nvSpPr>
      <xdr:spPr>
        <a:xfrm flipV="1">
          <a:off x="7172325" y="704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9</xdr:col>
      <xdr:colOff>47625</xdr:colOff>
      <xdr:row>7</xdr:row>
      <xdr:rowOff>104775</xdr:rowOff>
    </xdr:to>
    <xdr:sp>
      <xdr:nvSpPr>
        <xdr:cNvPr id="53" name="Line 61"/>
        <xdr:cNvSpPr>
          <a:spLocks/>
        </xdr:cNvSpPr>
      </xdr:nvSpPr>
      <xdr:spPr>
        <a:xfrm>
          <a:off x="7143750" y="1238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57150</xdr:rowOff>
    </xdr:from>
    <xdr:to>
      <xdr:col>9</xdr:col>
      <xdr:colOff>47625</xdr:colOff>
      <xdr:row>4</xdr:row>
      <xdr:rowOff>57150</xdr:rowOff>
    </xdr:to>
    <xdr:sp>
      <xdr:nvSpPr>
        <xdr:cNvPr id="54" name="Line 66"/>
        <xdr:cNvSpPr>
          <a:spLocks/>
        </xdr:cNvSpPr>
      </xdr:nvSpPr>
      <xdr:spPr>
        <a:xfrm flipH="1">
          <a:off x="7143750" y="704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1</xdr:row>
      <xdr:rowOff>95250</xdr:rowOff>
    </xdr:from>
    <xdr:to>
      <xdr:col>9</xdr:col>
      <xdr:colOff>895350</xdr:colOff>
      <xdr:row>4</xdr:row>
      <xdr:rowOff>142875</xdr:rowOff>
    </xdr:to>
    <xdr:sp>
      <xdr:nvSpPr>
        <xdr:cNvPr id="55" name="Line 67"/>
        <xdr:cNvSpPr>
          <a:spLocks/>
        </xdr:cNvSpPr>
      </xdr:nvSpPr>
      <xdr:spPr>
        <a:xfrm>
          <a:off x="8020050" y="257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</xdr:row>
      <xdr:rowOff>95250</xdr:rowOff>
    </xdr:from>
    <xdr:to>
      <xdr:col>10</xdr:col>
      <xdr:colOff>19050</xdr:colOff>
      <xdr:row>4</xdr:row>
      <xdr:rowOff>142875</xdr:rowOff>
    </xdr:to>
    <xdr:sp>
      <xdr:nvSpPr>
        <xdr:cNvPr id="56" name="Line 68"/>
        <xdr:cNvSpPr>
          <a:spLocks/>
        </xdr:cNvSpPr>
      </xdr:nvSpPr>
      <xdr:spPr>
        <a:xfrm flipH="1">
          <a:off x="8048625" y="2571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4</xdr:row>
      <xdr:rowOff>152400</xdr:rowOff>
    </xdr:from>
    <xdr:to>
      <xdr:col>10</xdr:col>
      <xdr:colOff>19050</xdr:colOff>
      <xdr:row>4</xdr:row>
      <xdr:rowOff>152400</xdr:rowOff>
    </xdr:to>
    <xdr:sp>
      <xdr:nvSpPr>
        <xdr:cNvPr id="57" name="Line 69"/>
        <xdr:cNvSpPr>
          <a:spLocks/>
        </xdr:cNvSpPr>
      </xdr:nvSpPr>
      <xdr:spPr>
        <a:xfrm>
          <a:off x="8020050" y="800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1</xdr:row>
      <xdr:rowOff>95250</xdr:rowOff>
    </xdr:from>
    <xdr:to>
      <xdr:col>10</xdr:col>
      <xdr:colOff>19050</xdr:colOff>
      <xdr:row>1</xdr:row>
      <xdr:rowOff>95250</xdr:rowOff>
    </xdr:to>
    <xdr:sp>
      <xdr:nvSpPr>
        <xdr:cNvPr id="58" name="Line 70"/>
        <xdr:cNvSpPr>
          <a:spLocks/>
        </xdr:cNvSpPr>
      </xdr:nvSpPr>
      <xdr:spPr>
        <a:xfrm>
          <a:off x="8020050" y="257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1"/>
  <sheetViews>
    <sheetView zoomScale="75" zoomScaleNormal="75" workbookViewId="0" topLeftCell="A1">
      <selection activeCell="E19" sqref="E19"/>
    </sheetView>
  </sheetViews>
  <sheetFormatPr defaultColWidth="9.140625" defaultRowHeight="12.75"/>
  <cols>
    <col min="1" max="4" width="11.421875" style="0" customWidth="1"/>
    <col min="5" max="5" width="12.57421875" style="0" customWidth="1"/>
    <col min="6" max="6" width="13.7109375" style="0" customWidth="1"/>
    <col min="7" max="7" width="11.421875" style="0" customWidth="1"/>
    <col min="8" max="8" width="12.00390625" style="0" customWidth="1"/>
    <col min="9" max="9" width="11.8515625" style="0" customWidth="1"/>
    <col min="10" max="10" width="13.28125" style="0" customWidth="1"/>
    <col min="11" max="16384" width="11.421875" style="0" customWidth="1"/>
  </cols>
  <sheetData>
    <row r="6" ht="12.75">
      <c r="F6" s="23"/>
    </row>
    <row r="8" ht="12.75">
      <c r="G8" s="59"/>
    </row>
    <row r="9" spans="1:7" ht="18.75" thickBot="1">
      <c r="A9" s="57" t="s">
        <v>39</v>
      </c>
      <c r="B9" s="58"/>
      <c r="C9" s="58"/>
      <c r="D9" s="58"/>
      <c r="E9" s="58"/>
      <c r="F9" s="58"/>
      <c r="G9" s="57" t="s">
        <v>29</v>
      </c>
    </row>
    <row r="10" spans="1:11" ht="13.5" thickBot="1">
      <c r="A10" s="47"/>
      <c r="B10" s="49"/>
      <c r="C10" s="49"/>
      <c r="D10" s="49"/>
      <c r="E10" s="49"/>
      <c r="F10" s="49"/>
      <c r="G10" s="49"/>
      <c r="H10" s="49"/>
      <c r="I10" s="49"/>
      <c r="J10" s="49"/>
      <c r="K10" s="51"/>
    </row>
    <row r="11" spans="1:11" ht="13.5" thickBot="1">
      <c r="A11" s="48"/>
      <c r="B11" s="50"/>
      <c r="C11" s="50"/>
      <c r="D11" s="50"/>
      <c r="E11" s="50"/>
      <c r="F11" s="50"/>
      <c r="G11" s="13"/>
      <c r="H11" s="14"/>
      <c r="I11" s="29" t="s">
        <v>25</v>
      </c>
      <c r="J11" s="30"/>
      <c r="K11" s="52"/>
    </row>
    <row r="12" spans="1:11" ht="12.75">
      <c r="A12" s="1"/>
      <c r="B12" s="2"/>
      <c r="C12" s="2"/>
      <c r="D12" s="3" t="s">
        <v>11</v>
      </c>
      <c r="E12" s="26"/>
      <c r="F12" s="16" t="s">
        <v>10</v>
      </c>
      <c r="G12" s="22" t="s">
        <v>16</v>
      </c>
      <c r="H12" s="20" t="s">
        <v>22</v>
      </c>
      <c r="I12" s="73" t="s">
        <v>22</v>
      </c>
      <c r="J12" s="73" t="s">
        <v>18</v>
      </c>
      <c r="K12" s="52"/>
    </row>
    <row r="13" spans="1:11" ht="18.75" thickBot="1">
      <c r="A13" s="39" t="s">
        <v>23</v>
      </c>
      <c r="B13" s="40"/>
      <c r="C13" s="15"/>
      <c r="D13" s="12" t="s">
        <v>20</v>
      </c>
      <c r="E13" s="28" t="s">
        <v>9</v>
      </c>
      <c r="F13" s="17" t="s">
        <v>21</v>
      </c>
      <c r="G13" s="19" t="s">
        <v>17</v>
      </c>
      <c r="H13" s="21" t="s">
        <v>26</v>
      </c>
      <c r="I13" s="74" t="s">
        <v>24</v>
      </c>
      <c r="J13" s="74" t="s">
        <v>19</v>
      </c>
      <c r="K13" s="52"/>
    </row>
    <row r="14" spans="1:11" ht="14.25" thickBot="1" thickTop="1">
      <c r="A14" s="4"/>
      <c r="B14" s="5"/>
      <c r="C14" s="5"/>
      <c r="D14" s="6"/>
      <c r="E14" s="27"/>
      <c r="F14" s="16"/>
      <c r="G14" s="18"/>
      <c r="H14" s="5"/>
      <c r="I14" s="37"/>
      <c r="J14" s="37"/>
      <c r="K14" s="52"/>
    </row>
    <row r="15" spans="1:11" ht="13.5" thickBot="1">
      <c r="A15" s="33" t="s">
        <v>0</v>
      </c>
      <c r="B15" s="34"/>
      <c r="C15" s="34"/>
      <c r="D15" s="34" t="s">
        <v>12</v>
      </c>
      <c r="E15" s="56">
        <v>0</v>
      </c>
      <c r="F15" s="41">
        <v>0.83</v>
      </c>
      <c r="G15" s="43">
        <f>E15*F15</f>
        <v>0</v>
      </c>
      <c r="H15" s="34">
        <f>G15/3.6</f>
        <v>0</v>
      </c>
      <c r="I15" s="31">
        <f>ROUNDUP(H15,0)</f>
        <v>0</v>
      </c>
      <c r="J15" s="31">
        <f>I15*3.6</f>
        <v>0</v>
      </c>
      <c r="K15" s="52"/>
    </row>
    <row r="16" spans="1:11" ht="12.75">
      <c r="A16" s="4"/>
      <c r="B16" s="5"/>
      <c r="C16" s="5"/>
      <c r="D16" s="5"/>
      <c r="E16" s="9"/>
      <c r="F16" s="42"/>
      <c r="G16" s="44"/>
      <c r="H16" s="5"/>
      <c r="I16" s="37"/>
      <c r="J16" s="37"/>
      <c r="K16" s="52"/>
    </row>
    <row r="17" spans="1:11" ht="12.75">
      <c r="A17" s="33" t="s">
        <v>1</v>
      </c>
      <c r="B17" s="34"/>
      <c r="C17" s="34"/>
      <c r="D17" s="34" t="s">
        <v>12</v>
      </c>
      <c r="E17" s="10"/>
      <c r="F17" s="41">
        <v>1.66</v>
      </c>
      <c r="G17" s="43">
        <f>E15*F17</f>
        <v>0</v>
      </c>
      <c r="H17" s="34">
        <f>G17/1.2</f>
        <v>0</v>
      </c>
      <c r="I17" s="31">
        <f>ROUNDUP(H17,0)</f>
        <v>0</v>
      </c>
      <c r="J17" s="31">
        <f>I17*1.2</f>
        <v>0</v>
      </c>
      <c r="K17" s="52"/>
    </row>
    <row r="18" spans="1:11" ht="12.75">
      <c r="A18" s="4"/>
      <c r="B18" s="5"/>
      <c r="C18" s="5"/>
      <c r="D18" s="5"/>
      <c r="E18" s="10"/>
      <c r="F18" s="42"/>
      <c r="G18" s="44"/>
      <c r="H18" s="5"/>
      <c r="I18" s="37"/>
      <c r="J18" s="37"/>
      <c r="K18" s="52"/>
    </row>
    <row r="19" spans="1:11" ht="12.75">
      <c r="A19" s="33" t="s">
        <v>2</v>
      </c>
      <c r="B19" s="34"/>
      <c r="C19" s="34"/>
      <c r="D19" s="34" t="s">
        <v>12</v>
      </c>
      <c r="E19" s="10"/>
      <c r="F19" s="41">
        <v>0.83</v>
      </c>
      <c r="G19" s="43">
        <f>E15*F19</f>
        <v>0</v>
      </c>
      <c r="H19" s="34">
        <f>G19/0.6</f>
        <v>0</v>
      </c>
      <c r="I19" s="31">
        <f>ROUNDUP(H19,0)</f>
        <v>0</v>
      </c>
      <c r="J19" s="31">
        <f>I19*0.6</f>
        <v>0</v>
      </c>
      <c r="K19" s="52"/>
    </row>
    <row r="20" spans="1:11" ht="12.75">
      <c r="A20" s="4"/>
      <c r="B20" s="5"/>
      <c r="C20" s="5"/>
      <c r="D20" s="5"/>
      <c r="E20" s="10"/>
      <c r="F20" s="42"/>
      <c r="G20" s="44"/>
      <c r="H20" s="5"/>
      <c r="I20" s="37"/>
      <c r="J20" s="37"/>
      <c r="K20" s="52"/>
    </row>
    <row r="21" spans="1:11" ht="12.75">
      <c r="A21" s="33" t="s">
        <v>3</v>
      </c>
      <c r="B21" s="34"/>
      <c r="C21" s="34"/>
      <c r="D21" s="34" t="s">
        <v>12</v>
      </c>
      <c r="E21" s="10"/>
      <c r="F21" s="41">
        <v>0.5</v>
      </c>
      <c r="G21" s="43">
        <f>E15*F21</f>
        <v>0</v>
      </c>
      <c r="H21" s="34">
        <f>G21/3</f>
        <v>0</v>
      </c>
      <c r="I21" s="31">
        <f>ROUNDUP(H21,0)</f>
        <v>0</v>
      </c>
      <c r="J21" s="31">
        <f>I21*3</f>
        <v>0</v>
      </c>
      <c r="K21" s="52"/>
    </row>
    <row r="22" spans="1:11" ht="12.75">
      <c r="A22" s="4"/>
      <c r="B22" s="5"/>
      <c r="C22" s="5"/>
      <c r="D22" s="5"/>
      <c r="E22" s="10"/>
      <c r="F22" s="42"/>
      <c r="G22" s="44"/>
      <c r="H22" s="5"/>
      <c r="I22" s="37"/>
      <c r="J22" s="37"/>
      <c r="K22" s="52"/>
    </row>
    <row r="23" spans="1:11" ht="12.75">
      <c r="A23" s="33" t="s">
        <v>4</v>
      </c>
      <c r="B23" s="34"/>
      <c r="C23" s="34"/>
      <c r="D23" s="34" t="s">
        <v>13</v>
      </c>
      <c r="E23" s="10"/>
      <c r="F23" s="41" t="s">
        <v>14</v>
      </c>
      <c r="G23" s="43">
        <f>G15*1</f>
        <v>0</v>
      </c>
      <c r="H23" s="34"/>
      <c r="I23" s="31">
        <f>ROUNDUP(G23,0)</f>
        <v>0</v>
      </c>
      <c r="J23" s="31"/>
      <c r="K23" s="52"/>
    </row>
    <row r="24" spans="1:11" ht="12.75">
      <c r="A24" s="4"/>
      <c r="B24" s="5"/>
      <c r="C24" s="5"/>
      <c r="D24" s="5"/>
      <c r="E24" s="10"/>
      <c r="F24" s="42"/>
      <c r="G24" s="44"/>
      <c r="H24" s="5"/>
      <c r="I24" s="37"/>
      <c r="J24" s="37"/>
      <c r="K24" s="52"/>
    </row>
    <row r="25" spans="1:11" ht="12.75">
      <c r="A25" s="33" t="s">
        <v>5</v>
      </c>
      <c r="B25" s="34"/>
      <c r="C25" s="34"/>
      <c r="D25" s="34" t="s">
        <v>13</v>
      </c>
      <c r="E25" s="10"/>
      <c r="F25" s="41" t="s">
        <v>15</v>
      </c>
      <c r="G25" s="43">
        <f>G23*2</f>
        <v>0</v>
      </c>
      <c r="H25" s="34"/>
      <c r="I25" s="31">
        <f>I23*2</f>
        <v>0</v>
      </c>
      <c r="J25" s="32" t="s">
        <v>27</v>
      </c>
      <c r="K25" s="52"/>
    </row>
    <row r="26" spans="1:11" ht="12.75">
      <c r="A26" s="4"/>
      <c r="B26" s="5"/>
      <c r="C26" s="5"/>
      <c r="D26" s="5"/>
      <c r="E26" s="10"/>
      <c r="F26" s="42"/>
      <c r="G26" s="44"/>
      <c r="H26" s="5"/>
      <c r="I26" s="37"/>
      <c r="J26" s="38"/>
      <c r="K26" s="52"/>
    </row>
    <row r="27" spans="1:11" ht="12.75">
      <c r="A27" s="33" t="s">
        <v>6</v>
      </c>
      <c r="B27" s="34"/>
      <c r="C27" s="34"/>
      <c r="D27" s="34" t="s">
        <v>13</v>
      </c>
      <c r="E27" s="10"/>
      <c r="F27" s="41" t="s">
        <v>15</v>
      </c>
      <c r="G27" s="43">
        <f>G25*1</f>
        <v>0</v>
      </c>
      <c r="H27" s="34"/>
      <c r="I27" s="31">
        <f>I23*2</f>
        <v>0</v>
      </c>
      <c r="J27" s="32" t="s">
        <v>27</v>
      </c>
      <c r="K27" s="52"/>
    </row>
    <row r="28" spans="1:11" ht="12.75">
      <c r="A28" s="4"/>
      <c r="B28" s="5"/>
      <c r="C28" s="5"/>
      <c r="D28" s="5"/>
      <c r="E28" s="10"/>
      <c r="F28" s="42"/>
      <c r="G28" s="44"/>
      <c r="H28" s="5"/>
      <c r="I28" s="37"/>
      <c r="J28" s="38"/>
      <c r="K28" s="52"/>
    </row>
    <row r="29" spans="1:11" ht="12.75">
      <c r="A29" s="33" t="s">
        <v>7</v>
      </c>
      <c r="B29" s="34"/>
      <c r="C29" s="34"/>
      <c r="D29" s="34" t="s">
        <v>13</v>
      </c>
      <c r="E29" s="10"/>
      <c r="F29" s="41" t="s">
        <v>14</v>
      </c>
      <c r="G29" s="43">
        <f>G23*1</f>
        <v>0</v>
      </c>
      <c r="H29" s="34"/>
      <c r="I29" s="31">
        <f>ROUNDUP(G29,0)</f>
        <v>0</v>
      </c>
      <c r="J29" s="32" t="s">
        <v>27</v>
      </c>
      <c r="K29" s="52"/>
    </row>
    <row r="30" spans="1:11" ht="12.75">
      <c r="A30" s="4"/>
      <c r="B30" s="5"/>
      <c r="C30" s="5"/>
      <c r="D30" s="5"/>
      <c r="E30" s="10"/>
      <c r="F30" s="42"/>
      <c r="G30" s="44"/>
      <c r="H30" s="5"/>
      <c r="I30" s="37"/>
      <c r="J30" s="38"/>
      <c r="K30" s="52"/>
    </row>
    <row r="31" spans="1:11" ht="12.75">
      <c r="A31" s="33" t="s">
        <v>8</v>
      </c>
      <c r="B31" s="34"/>
      <c r="C31" s="34"/>
      <c r="D31" s="34" t="s">
        <v>13</v>
      </c>
      <c r="E31" s="10"/>
      <c r="F31" s="41" t="s">
        <v>14</v>
      </c>
      <c r="G31" s="43">
        <f>G29*1</f>
        <v>0</v>
      </c>
      <c r="H31" s="34"/>
      <c r="I31" s="31">
        <f>ROUNDUP(G31,0)</f>
        <v>0</v>
      </c>
      <c r="J31" s="32" t="s">
        <v>27</v>
      </c>
      <c r="K31" s="52"/>
    </row>
    <row r="32" spans="1:11" ht="13.5" thickBot="1">
      <c r="A32" s="7"/>
      <c r="B32" s="8"/>
      <c r="C32" s="8"/>
      <c r="D32" s="8"/>
      <c r="E32" s="11"/>
      <c r="F32" s="42"/>
      <c r="G32" s="44"/>
      <c r="H32" s="5"/>
      <c r="I32" s="35"/>
      <c r="J32" s="36"/>
      <c r="K32" s="52"/>
    </row>
    <row r="33" spans="1:11" ht="13.5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ht="13.5" thickBot="1"/>
    <row r="35" spans="1:11" ht="12.75">
      <c r="A35" s="69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3.5" thickBot="1">
      <c r="A36" s="7"/>
      <c r="B36" s="8"/>
      <c r="C36" s="8" t="s">
        <v>33</v>
      </c>
      <c r="D36" s="8"/>
      <c r="E36" s="8"/>
      <c r="F36" s="8"/>
      <c r="G36" s="8"/>
      <c r="H36" s="8"/>
      <c r="I36" s="8"/>
      <c r="J36" s="8"/>
      <c r="K36" s="70"/>
    </row>
    <row r="38" spans="3:7" ht="12.75">
      <c r="C38" s="5"/>
      <c r="D38" s="5"/>
      <c r="E38" s="5"/>
      <c r="G38" s="66" t="s">
        <v>37</v>
      </c>
    </row>
    <row r="39" spans="3:5" ht="12.75">
      <c r="C39" s="5"/>
      <c r="D39" s="5"/>
      <c r="E39" s="5"/>
    </row>
    <row r="40" spans="4:5" ht="12.75">
      <c r="D40" s="5"/>
      <c r="E40" s="5"/>
    </row>
    <row r="41" spans="4:5" ht="12.75">
      <c r="D41" s="5"/>
      <c r="E41" s="5"/>
    </row>
  </sheetData>
  <sheetProtection password="C9B5" sheet="1" objects="1" scenarios="1"/>
  <printOptions/>
  <pageMargins left="0.75" right="0.75" top="1" bottom="1" header="0" footer="0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9"/>
  <sheetViews>
    <sheetView zoomScale="50" zoomScaleNormal="50" workbookViewId="0" topLeftCell="A1">
      <selection activeCell="F41" sqref="F41"/>
    </sheetView>
  </sheetViews>
  <sheetFormatPr defaultColWidth="9.140625" defaultRowHeight="12.75"/>
  <cols>
    <col min="1" max="2" width="11.421875" style="0" customWidth="1"/>
    <col min="3" max="3" width="9.57421875" style="0" customWidth="1"/>
    <col min="4" max="4" width="11.421875" style="0" customWidth="1"/>
    <col min="5" max="5" width="12.57421875" style="0" customWidth="1"/>
    <col min="6" max="6" width="12.8515625" style="0" customWidth="1"/>
    <col min="7" max="7" width="11.421875" style="0" customWidth="1"/>
    <col min="8" max="9" width="12.140625" style="0" customWidth="1"/>
    <col min="10" max="10" width="13.57421875" style="0" customWidth="1"/>
    <col min="11" max="16384" width="11.421875" style="0" customWidth="1"/>
  </cols>
  <sheetData>
    <row r="6" ht="12.75">
      <c r="F6" s="23"/>
    </row>
    <row r="8" ht="12.75">
      <c r="G8" s="59"/>
    </row>
    <row r="9" spans="1:11" ht="18.75" thickBot="1">
      <c r="A9" s="57" t="s">
        <v>40</v>
      </c>
      <c r="B9" s="58"/>
      <c r="C9" s="58"/>
      <c r="D9" s="58"/>
      <c r="E9" s="58"/>
      <c r="F9" s="58"/>
      <c r="G9" s="57" t="s">
        <v>29</v>
      </c>
      <c r="H9" s="57" t="s">
        <v>41</v>
      </c>
      <c r="I9" s="46"/>
      <c r="J9" s="46"/>
      <c r="K9" s="46"/>
    </row>
    <row r="10" spans="1:11" ht="13.5" thickBot="1">
      <c r="A10" s="47"/>
      <c r="B10" s="49"/>
      <c r="C10" s="49"/>
      <c r="D10" s="49"/>
      <c r="E10" s="49"/>
      <c r="F10" s="49"/>
      <c r="G10" s="49"/>
      <c r="H10" s="49"/>
      <c r="I10" s="49"/>
      <c r="J10" s="49"/>
      <c r="K10" s="51"/>
    </row>
    <row r="11" spans="1:11" ht="13.5" thickBot="1">
      <c r="A11" s="48"/>
      <c r="B11" s="50"/>
      <c r="C11" s="50"/>
      <c r="D11" s="50"/>
      <c r="E11" s="50"/>
      <c r="F11" s="50"/>
      <c r="G11" s="13"/>
      <c r="H11" s="14"/>
      <c r="I11" s="29" t="s">
        <v>25</v>
      </c>
      <c r="J11" s="30"/>
      <c r="K11" s="52"/>
    </row>
    <row r="12" spans="1:11" ht="12.75">
      <c r="A12" s="1"/>
      <c r="B12" s="2"/>
      <c r="C12" s="2"/>
      <c r="D12" s="3" t="s">
        <v>11</v>
      </c>
      <c r="E12" s="26"/>
      <c r="F12" s="16" t="s">
        <v>10</v>
      </c>
      <c r="G12" s="22" t="s">
        <v>16</v>
      </c>
      <c r="H12" s="20" t="s">
        <v>22</v>
      </c>
      <c r="I12" s="75" t="s">
        <v>22</v>
      </c>
      <c r="J12" s="73" t="s">
        <v>18</v>
      </c>
      <c r="K12" s="52"/>
    </row>
    <row r="13" spans="1:11" ht="18.75" thickBot="1">
      <c r="A13" s="39" t="s">
        <v>23</v>
      </c>
      <c r="B13" s="40"/>
      <c r="C13" s="15"/>
      <c r="D13" s="12" t="s">
        <v>20</v>
      </c>
      <c r="E13" s="28" t="s">
        <v>9</v>
      </c>
      <c r="F13" s="17" t="s">
        <v>21</v>
      </c>
      <c r="G13" s="19" t="s">
        <v>17</v>
      </c>
      <c r="H13" s="21" t="s">
        <v>26</v>
      </c>
      <c r="I13" s="76" t="s">
        <v>24</v>
      </c>
      <c r="J13" s="76" t="s">
        <v>19</v>
      </c>
      <c r="K13" s="52"/>
    </row>
    <row r="14" spans="1:11" ht="14.25" thickBot="1" thickTop="1">
      <c r="A14" s="4"/>
      <c r="B14" s="5"/>
      <c r="C14" s="5"/>
      <c r="D14" s="6"/>
      <c r="E14" s="27"/>
      <c r="F14" s="16"/>
      <c r="G14" s="18"/>
      <c r="H14" s="5"/>
      <c r="I14" s="37"/>
      <c r="J14" s="37"/>
      <c r="K14" s="52"/>
    </row>
    <row r="15" spans="1:11" ht="13.5" thickBot="1">
      <c r="A15" s="33" t="s">
        <v>0</v>
      </c>
      <c r="B15" s="34"/>
      <c r="C15" s="34"/>
      <c r="D15" s="34" t="s">
        <v>12</v>
      </c>
      <c r="E15" s="56"/>
      <c r="F15" s="41">
        <v>1.66</v>
      </c>
      <c r="G15" s="43">
        <f>E15*F15</f>
        <v>0</v>
      </c>
      <c r="H15" s="34">
        <f>G15/3.6</f>
        <v>0</v>
      </c>
      <c r="I15" s="31">
        <f>ROUNDUP(H15,0)</f>
        <v>0</v>
      </c>
      <c r="J15" s="31">
        <f>I15*3.6</f>
        <v>0</v>
      </c>
      <c r="K15" s="52"/>
    </row>
    <row r="16" spans="1:11" ht="12.75">
      <c r="A16" s="4"/>
      <c r="B16" s="5"/>
      <c r="C16" s="5"/>
      <c r="D16" s="5"/>
      <c r="E16" s="9"/>
      <c r="F16" s="42"/>
      <c r="G16" s="44"/>
      <c r="H16" s="5"/>
      <c r="I16" s="37"/>
      <c r="J16" s="37"/>
      <c r="K16" s="52"/>
    </row>
    <row r="17" spans="1:11" ht="12.75">
      <c r="A17" s="33" t="s">
        <v>2</v>
      </c>
      <c r="B17" s="34"/>
      <c r="C17" s="34"/>
      <c r="D17" s="34" t="s">
        <v>12</v>
      </c>
      <c r="E17" s="10"/>
      <c r="F17" s="41">
        <v>1.66</v>
      </c>
      <c r="G17" s="43">
        <f>E15*F17</f>
        <v>0</v>
      </c>
      <c r="H17" s="34">
        <f>G17/0.6</f>
        <v>0</v>
      </c>
      <c r="I17" s="31">
        <f>ROUNDUP(H17,0)</f>
        <v>0</v>
      </c>
      <c r="J17" s="31">
        <f>I17*0.6</f>
        <v>0</v>
      </c>
      <c r="K17" s="52"/>
    </row>
    <row r="18" spans="1:11" ht="12.75">
      <c r="A18" s="4"/>
      <c r="B18" s="5"/>
      <c r="C18" s="5"/>
      <c r="D18" s="5"/>
      <c r="E18" s="10"/>
      <c r="F18" s="42"/>
      <c r="G18" s="44"/>
      <c r="H18" s="5"/>
      <c r="I18" s="37"/>
      <c r="J18" s="37"/>
      <c r="K18" s="52"/>
    </row>
    <row r="19" spans="1:11" ht="12.75">
      <c r="A19" s="33" t="s">
        <v>3</v>
      </c>
      <c r="B19" s="34"/>
      <c r="C19" s="34"/>
      <c r="D19" s="34" t="s">
        <v>12</v>
      </c>
      <c r="E19" s="10"/>
      <c r="F19" s="41">
        <v>0.5</v>
      </c>
      <c r="G19" s="43">
        <f>E15*F19</f>
        <v>0</v>
      </c>
      <c r="H19" s="34">
        <f>G19/3</f>
        <v>0</v>
      </c>
      <c r="I19" s="31">
        <f>ROUNDUP(H19,0)</f>
        <v>0</v>
      </c>
      <c r="J19" s="31">
        <f>I19*3</f>
        <v>0</v>
      </c>
      <c r="K19" s="52"/>
    </row>
    <row r="20" spans="1:11" ht="12.75">
      <c r="A20" s="4"/>
      <c r="B20" s="5"/>
      <c r="C20" s="5"/>
      <c r="D20" s="5"/>
      <c r="E20" s="10"/>
      <c r="F20" s="42"/>
      <c r="G20" s="44"/>
      <c r="H20" s="5"/>
      <c r="I20" s="37"/>
      <c r="J20" s="37"/>
      <c r="K20" s="52"/>
    </row>
    <row r="21" spans="1:11" ht="12.75">
      <c r="A21" s="33" t="s">
        <v>4</v>
      </c>
      <c r="B21" s="34"/>
      <c r="C21" s="34"/>
      <c r="D21" s="34" t="s">
        <v>13</v>
      </c>
      <c r="E21" s="10"/>
      <c r="F21" s="41" t="s">
        <v>14</v>
      </c>
      <c r="G21" s="43">
        <f>G15*1</f>
        <v>0</v>
      </c>
      <c r="H21" s="34"/>
      <c r="I21" s="31">
        <f>ROUNDUP(G21,0)</f>
        <v>0</v>
      </c>
      <c r="J21" s="31"/>
      <c r="K21" s="52"/>
    </row>
    <row r="22" spans="1:11" ht="12.75">
      <c r="A22" s="4"/>
      <c r="B22" s="5"/>
      <c r="C22" s="5"/>
      <c r="D22" s="5"/>
      <c r="E22" s="10"/>
      <c r="F22" s="42"/>
      <c r="G22" s="44"/>
      <c r="H22" s="5"/>
      <c r="I22" s="37"/>
      <c r="J22" s="37"/>
      <c r="K22" s="52"/>
    </row>
    <row r="23" spans="1:11" ht="12.75">
      <c r="A23" s="33" t="s">
        <v>5</v>
      </c>
      <c r="B23" s="34"/>
      <c r="C23" s="34"/>
      <c r="D23" s="34" t="s">
        <v>13</v>
      </c>
      <c r="E23" s="10"/>
      <c r="F23" s="41" t="s">
        <v>15</v>
      </c>
      <c r="G23" s="43">
        <f>G21*2</f>
        <v>0</v>
      </c>
      <c r="H23" s="34"/>
      <c r="I23" s="31">
        <f>I21*2</f>
        <v>0</v>
      </c>
      <c r="J23" s="32" t="s">
        <v>27</v>
      </c>
      <c r="K23" s="52"/>
    </row>
    <row r="24" spans="1:11" ht="12.75">
      <c r="A24" s="4"/>
      <c r="B24" s="5"/>
      <c r="C24" s="5"/>
      <c r="D24" s="5"/>
      <c r="E24" s="10"/>
      <c r="F24" s="42"/>
      <c r="G24" s="44"/>
      <c r="H24" s="5"/>
      <c r="I24" s="37"/>
      <c r="J24" s="38"/>
      <c r="K24" s="52"/>
    </row>
    <row r="25" spans="1:11" ht="12.75">
      <c r="A25" s="33" t="s">
        <v>6</v>
      </c>
      <c r="B25" s="34"/>
      <c r="C25" s="34"/>
      <c r="D25" s="34" t="s">
        <v>13</v>
      </c>
      <c r="E25" s="10"/>
      <c r="F25" s="41" t="s">
        <v>15</v>
      </c>
      <c r="G25" s="43">
        <f>G23*1</f>
        <v>0</v>
      </c>
      <c r="H25" s="34"/>
      <c r="I25" s="31">
        <f>I21*2</f>
        <v>0</v>
      </c>
      <c r="J25" s="32" t="s">
        <v>27</v>
      </c>
      <c r="K25" s="52"/>
    </row>
    <row r="26" spans="1:11" ht="12.75">
      <c r="A26" s="4"/>
      <c r="B26" s="5"/>
      <c r="C26" s="5"/>
      <c r="D26" s="5"/>
      <c r="E26" s="10"/>
      <c r="F26" s="42"/>
      <c r="G26" s="44"/>
      <c r="H26" s="5"/>
      <c r="I26" s="37"/>
      <c r="J26" s="38"/>
      <c r="K26" s="52"/>
    </row>
    <row r="27" spans="1:11" ht="12.75">
      <c r="A27" s="33" t="s">
        <v>7</v>
      </c>
      <c r="B27" s="34"/>
      <c r="C27" s="34"/>
      <c r="D27" s="34" t="s">
        <v>13</v>
      </c>
      <c r="E27" s="10"/>
      <c r="F27" s="41" t="s">
        <v>14</v>
      </c>
      <c r="G27" s="43">
        <f>G21*1</f>
        <v>0</v>
      </c>
      <c r="H27" s="34"/>
      <c r="I27" s="31">
        <f>ROUNDUP(G27,0)</f>
        <v>0</v>
      </c>
      <c r="J27" s="32" t="s">
        <v>27</v>
      </c>
      <c r="K27" s="52"/>
    </row>
    <row r="28" spans="1:11" ht="12.75">
      <c r="A28" s="4"/>
      <c r="B28" s="5"/>
      <c r="C28" s="5"/>
      <c r="D28" s="5"/>
      <c r="E28" s="10"/>
      <c r="F28" s="42"/>
      <c r="G28" s="44"/>
      <c r="H28" s="5"/>
      <c r="I28" s="37"/>
      <c r="J28" s="38"/>
      <c r="K28" s="52"/>
    </row>
    <row r="29" spans="1:11" ht="12.75">
      <c r="A29" s="33" t="s">
        <v>8</v>
      </c>
      <c r="B29" s="34"/>
      <c r="C29" s="34"/>
      <c r="D29" s="34" t="s">
        <v>13</v>
      </c>
      <c r="E29" s="10"/>
      <c r="F29" s="41" t="s">
        <v>14</v>
      </c>
      <c r="G29" s="43">
        <f>G27*1</f>
        <v>0</v>
      </c>
      <c r="H29" s="34"/>
      <c r="I29" s="31">
        <f>ROUNDUP(G29,0)</f>
        <v>0</v>
      </c>
      <c r="J29" s="32" t="s">
        <v>27</v>
      </c>
      <c r="K29" s="52"/>
    </row>
    <row r="30" spans="1:11" ht="13.5" thickBot="1">
      <c r="A30" s="7"/>
      <c r="B30" s="8"/>
      <c r="C30" s="8"/>
      <c r="D30" s="8"/>
      <c r="E30" s="11"/>
      <c r="F30" s="42"/>
      <c r="G30" s="44"/>
      <c r="H30" s="5"/>
      <c r="I30" s="35"/>
      <c r="J30" s="36"/>
      <c r="K30" s="52"/>
    </row>
    <row r="31" spans="1:11" ht="13.5" thickBo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ht="13.5" thickBot="1"/>
    <row r="33" spans="1:11" ht="12.75">
      <c r="A33" s="69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3.5" thickBot="1">
      <c r="A34" s="7"/>
      <c r="B34" s="8"/>
      <c r="C34" s="8" t="s">
        <v>33</v>
      </c>
      <c r="D34" s="8"/>
      <c r="E34" s="8"/>
      <c r="F34" s="8"/>
      <c r="G34" s="8"/>
      <c r="H34" s="8"/>
      <c r="I34" s="8"/>
      <c r="J34" s="8"/>
      <c r="K34" s="70"/>
    </row>
    <row r="36" spans="3:8" ht="12.75">
      <c r="C36" s="5"/>
      <c r="D36" s="5"/>
      <c r="E36" s="5"/>
      <c r="H36" s="66" t="s">
        <v>38</v>
      </c>
    </row>
    <row r="37" spans="3:5" ht="12.75">
      <c r="C37" s="5"/>
      <c r="D37" s="5"/>
      <c r="E37" s="5"/>
    </row>
    <row r="38" spans="4:5" ht="12.75">
      <c r="D38" s="5"/>
      <c r="E38" s="5"/>
    </row>
    <row r="39" spans="4:5" ht="12.75">
      <c r="D39" s="5"/>
      <c r="E39" s="5"/>
    </row>
  </sheetData>
  <sheetProtection password="C9B5" sheet="1" objects="1" scenarios="1"/>
  <printOptions/>
  <pageMargins left="0.75" right="0.75" top="1" bottom="1" header="0" footer="0"/>
  <pageSetup horizontalDpi="300" verticalDpi="3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6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2" width="11.421875" style="0" customWidth="1"/>
    <col min="3" max="3" width="9.57421875" style="0" customWidth="1"/>
    <col min="4" max="5" width="11.421875" style="0" customWidth="1"/>
    <col min="6" max="6" width="13.00390625" style="0" customWidth="1"/>
    <col min="7" max="7" width="11.421875" style="0" customWidth="1"/>
    <col min="8" max="8" width="11.57421875" style="0" customWidth="1"/>
    <col min="9" max="9" width="10.7109375" style="0" customWidth="1"/>
    <col min="10" max="10" width="13.8515625" style="0" customWidth="1"/>
    <col min="11" max="16384" width="11.421875" style="0" customWidth="1"/>
  </cols>
  <sheetData>
    <row r="4" ht="12.75">
      <c r="G4" s="45"/>
    </row>
    <row r="6" ht="12.75">
      <c r="F6" s="23"/>
    </row>
    <row r="9" spans="1:8" ht="18.75" thickBot="1">
      <c r="A9" s="24" t="s">
        <v>28</v>
      </c>
      <c r="B9" s="25"/>
      <c r="C9" s="25"/>
      <c r="D9" s="25"/>
      <c r="E9" s="25"/>
      <c r="F9" s="25"/>
      <c r="G9" s="46"/>
      <c r="H9" s="46"/>
    </row>
    <row r="10" spans="1:11" ht="13.5" thickBot="1">
      <c r="A10" s="47"/>
      <c r="B10" s="49"/>
      <c r="C10" s="49"/>
      <c r="D10" s="49"/>
      <c r="E10" s="49"/>
      <c r="F10" s="49"/>
      <c r="G10" s="49"/>
      <c r="H10" s="49"/>
      <c r="I10" s="49"/>
      <c r="J10" s="49"/>
      <c r="K10" s="51"/>
    </row>
    <row r="11" spans="1:11" ht="13.5" thickBot="1">
      <c r="A11" s="48"/>
      <c r="B11" s="50"/>
      <c r="C11" s="50"/>
      <c r="D11" s="50"/>
      <c r="E11" s="50"/>
      <c r="F11" s="50"/>
      <c r="G11" s="13"/>
      <c r="H11" s="14"/>
      <c r="I11" s="29" t="s">
        <v>25</v>
      </c>
      <c r="J11" s="30"/>
      <c r="K11" s="52"/>
    </row>
    <row r="12" spans="1:11" ht="12.75">
      <c r="A12" s="1"/>
      <c r="B12" s="2"/>
      <c r="C12" s="2"/>
      <c r="D12" s="3" t="s">
        <v>11</v>
      </c>
      <c r="E12" s="26"/>
      <c r="F12" s="16" t="s">
        <v>10</v>
      </c>
      <c r="G12" s="22" t="s">
        <v>16</v>
      </c>
      <c r="H12" s="20" t="s">
        <v>22</v>
      </c>
      <c r="I12" s="71" t="s">
        <v>22</v>
      </c>
      <c r="J12" s="71" t="s">
        <v>18</v>
      </c>
      <c r="K12" s="52"/>
    </row>
    <row r="13" spans="1:11" ht="18.75" thickBot="1">
      <c r="A13" s="39" t="s">
        <v>23</v>
      </c>
      <c r="B13" s="40"/>
      <c r="C13" s="15"/>
      <c r="D13" s="12" t="s">
        <v>20</v>
      </c>
      <c r="E13" s="28" t="s">
        <v>9</v>
      </c>
      <c r="F13" s="17" t="s">
        <v>21</v>
      </c>
      <c r="G13" s="19" t="s">
        <v>17</v>
      </c>
      <c r="H13" s="21" t="s">
        <v>26</v>
      </c>
      <c r="I13" s="72" t="s">
        <v>24</v>
      </c>
      <c r="J13" s="72" t="s">
        <v>19</v>
      </c>
      <c r="K13" s="52"/>
    </row>
    <row r="14" spans="1:11" ht="14.25" thickBot="1" thickTop="1">
      <c r="A14" s="4"/>
      <c r="B14" s="5"/>
      <c r="C14" s="5"/>
      <c r="D14" s="6"/>
      <c r="E14" s="27"/>
      <c r="F14" s="16"/>
      <c r="G14" s="18"/>
      <c r="H14" s="5"/>
      <c r="I14" s="37"/>
      <c r="J14" s="37"/>
      <c r="K14" s="52"/>
    </row>
    <row r="15" spans="1:11" ht="13.5" thickBot="1">
      <c r="A15" s="33" t="s">
        <v>0</v>
      </c>
      <c r="B15" s="34"/>
      <c r="C15" s="34"/>
      <c r="D15" s="34" t="s">
        <v>12</v>
      </c>
      <c r="E15" s="56">
        <v>0</v>
      </c>
      <c r="F15" s="41">
        <v>0.83</v>
      </c>
      <c r="G15" s="43">
        <f>E15*F15</f>
        <v>0</v>
      </c>
      <c r="H15" s="34">
        <f>G15/3.6</f>
        <v>0</v>
      </c>
      <c r="I15" s="31">
        <f>ROUNDUP(H15,0)</f>
        <v>0</v>
      </c>
      <c r="J15" s="31">
        <f>I15*3.6</f>
        <v>0</v>
      </c>
      <c r="K15" s="52"/>
    </row>
    <row r="16" spans="1:11" ht="12.75">
      <c r="A16" s="4"/>
      <c r="B16" s="5"/>
      <c r="C16" s="5"/>
      <c r="D16" s="5"/>
      <c r="E16" s="9"/>
      <c r="F16" s="42"/>
      <c r="G16" s="44"/>
      <c r="H16" s="5"/>
      <c r="I16" s="37"/>
      <c r="J16" s="37"/>
      <c r="K16" s="52"/>
    </row>
    <row r="17" spans="1:11" ht="12.75">
      <c r="A17" s="33" t="s">
        <v>1</v>
      </c>
      <c r="B17" s="34"/>
      <c r="C17" s="34"/>
      <c r="D17" s="34" t="s">
        <v>12</v>
      </c>
      <c r="E17" s="10"/>
      <c r="F17" s="41">
        <v>1.66</v>
      </c>
      <c r="G17" s="43">
        <f>E15*F17</f>
        <v>0</v>
      </c>
      <c r="H17" s="34">
        <f>G17/1.2</f>
        <v>0</v>
      </c>
      <c r="I17" s="31">
        <f>ROUNDUP(H17,0)</f>
        <v>0</v>
      </c>
      <c r="J17" s="31">
        <f>I17*1.2</f>
        <v>0</v>
      </c>
      <c r="K17" s="52"/>
    </row>
    <row r="18" spans="1:11" ht="12.75">
      <c r="A18" s="4"/>
      <c r="B18" s="5"/>
      <c r="C18" s="5"/>
      <c r="D18" s="5"/>
      <c r="E18" s="10"/>
      <c r="F18" s="42"/>
      <c r="G18" s="44"/>
      <c r="H18" s="5"/>
      <c r="I18" s="37"/>
      <c r="J18" s="37"/>
      <c r="K18" s="52"/>
    </row>
    <row r="19" spans="1:11" ht="12.75">
      <c r="A19" s="33" t="s">
        <v>3</v>
      </c>
      <c r="B19" s="34"/>
      <c r="C19" s="34"/>
      <c r="D19" s="34" t="s">
        <v>12</v>
      </c>
      <c r="E19" s="10"/>
      <c r="F19" s="41">
        <v>0.5</v>
      </c>
      <c r="G19" s="43">
        <f>E15*F19</f>
        <v>0</v>
      </c>
      <c r="H19" s="34">
        <f>G19/3</f>
        <v>0</v>
      </c>
      <c r="I19" s="31">
        <f>ROUNDUP(H19,0)</f>
        <v>0</v>
      </c>
      <c r="J19" s="31">
        <f>I19*3</f>
        <v>0</v>
      </c>
      <c r="K19" s="52"/>
    </row>
    <row r="20" spans="1:11" ht="12.75">
      <c r="A20" s="4"/>
      <c r="B20" s="5"/>
      <c r="C20" s="5"/>
      <c r="D20" s="5"/>
      <c r="E20" s="10"/>
      <c r="F20" s="42"/>
      <c r="G20" s="44"/>
      <c r="H20" s="5"/>
      <c r="I20" s="37"/>
      <c r="J20" s="37"/>
      <c r="K20" s="52"/>
    </row>
    <row r="21" spans="1:11" ht="12.75">
      <c r="A21" s="33" t="s">
        <v>4</v>
      </c>
      <c r="B21" s="34"/>
      <c r="C21" s="34"/>
      <c r="D21" s="34" t="s">
        <v>13</v>
      </c>
      <c r="E21" s="10"/>
      <c r="F21" s="41" t="s">
        <v>14</v>
      </c>
      <c r="G21" s="43">
        <f>G15*1</f>
        <v>0</v>
      </c>
      <c r="H21" s="34"/>
      <c r="I21" s="31">
        <f>ROUNDUP(G21,0)</f>
        <v>0</v>
      </c>
      <c r="J21" s="31"/>
      <c r="K21" s="52"/>
    </row>
    <row r="22" spans="1:11" ht="12.75">
      <c r="A22" s="4"/>
      <c r="B22" s="5"/>
      <c r="C22" s="5"/>
      <c r="D22" s="5"/>
      <c r="E22" s="10"/>
      <c r="F22" s="42"/>
      <c r="G22" s="44"/>
      <c r="H22" s="5"/>
      <c r="I22" s="37"/>
      <c r="J22" s="37"/>
      <c r="K22" s="52"/>
    </row>
    <row r="23" spans="1:11" ht="12.75">
      <c r="A23" s="33" t="s">
        <v>5</v>
      </c>
      <c r="B23" s="34"/>
      <c r="C23" s="34"/>
      <c r="D23" s="34" t="s">
        <v>13</v>
      </c>
      <c r="E23" s="10"/>
      <c r="F23" s="41" t="s">
        <v>15</v>
      </c>
      <c r="G23" s="43">
        <f>G21*2</f>
        <v>0</v>
      </c>
      <c r="H23" s="34"/>
      <c r="I23" s="31">
        <f>I21*2</f>
        <v>0</v>
      </c>
      <c r="J23" s="32" t="s">
        <v>27</v>
      </c>
      <c r="K23" s="52"/>
    </row>
    <row r="24" spans="1:11" ht="12.75">
      <c r="A24" s="4"/>
      <c r="B24" s="5"/>
      <c r="C24" s="5"/>
      <c r="D24" s="5"/>
      <c r="E24" s="10"/>
      <c r="F24" s="42"/>
      <c r="G24" s="44"/>
      <c r="H24" s="5"/>
      <c r="I24" s="37"/>
      <c r="J24" s="38"/>
      <c r="K24" s="52"/>
    </row>
    <row r="25" spans="1:11" ht="12.75">
      <c r="A25" s="33" t="s">
        <v>6</v>
      </c>
      <c r="B25" s="34"/>
      <c r="C25" s="34"/>
      <c r="D25" s="34" t="s">
        <v>13</v>
      </c>
      <c r="E25" s="10"/>
      <c r="F25" s="41" t="s">
        <v>15</v>
      </c>
      <c r="G25" s="43">
        <f>G23*1</f>
        <v>0</v>
      </c>
      <c r="H25" s="34"/>
      <c r="I25" s="31">
        <f>I21*2</f>
        <v>0</v>
      </c>
      <c r="J25" s="32" t="s">
        <v>27</v>
      </c>
      <c r="K25" s="52"/>
    </row>
    <row r="26" spans="1:11" ht="12.75">
      <c r="A26" s="4"/>
      <c r="B26" s="5"/>
      <c r="C26" s="5"/>
      <c r="D26" s="5"/>
      <c r="E26" s="10"/>
      <c r="F26" s="42"/>
      <c r="G26" s="44"/>
      <c r="H26" s="5"/>
      <c r="I26" s="37"/>
      <c r="J26" s="38"/>
      <c r="K26" s="52"/>
    </row>
    <row r="27" spans="1:11" ht="12.75">
      <c r="A27" s="33" t="s">
        <v>7</v>
      </c>
      <c r="B27" s="34"/>
      <c r="C27" s="34"/>
      <c r="D27" s="34" t="s">
        <v>13</v>
      </c>
      <c r="E27" s="10"/>
      <c r="F27" s="41" t="s">
        <v>14</v>
      </c>
      <c r="G27" s="43">
        <f>G21*1</f>
        <v>0</v>
      </c>
      <c r="H27" s="34"/>
      <c r="I27" s="31">
        <f>ROUNDUP(G27,0)</f>
        <v>0</v>
      </c>
      <c r="J27" s="32" t="s">
        <v>27</v>
      </c>
      <c r="K27" s="52"/>
    </row>
    <row r="28" spans="1:11" ht="12.75">
      <c r="A28" s="4"/>
      <c r="B28" s="5"/>
      <c r="C28" s="5"/>
      <c r="D28" s="5"/>
      <c r="E28" s="10"/>
      <c r="F28" s="42"/>
      <c r="G28" s="44"/>
      <c r="H28" s="5"/>
      <c r="I28" s="37"/>
      <c r="J28" s="38"/>
      <c r="K28" s="52"/>
    </row>
    <row r="29" spans="1:11" ht="12.75">
      <c r="A29" s="33" t="s">
        <v>8</v>
      </c>
      <c r="B29" s="34"/>
      <c r="C29" s="34"/>
      <c r="D29" s="34" t="s">
        <v>13</v>
      </c>
      <c r="E29" s="10"/>
      <c r="F29" s="41" t="s">
        <v>14</v>
      </c>
      <c r="G29" s="43">
        <f>G27*1</f>
        <v>0</v>
      </c>
      <c r="H29" s="34"/>
      <c r="I29" s="31">
        <f>ROUNDUP(G29,0)</f>
        <v>0</v>
      </c>
      <c r="J29" s="32" t="s">
        <v>27</v>
      </c>
      <c r="K29" s="52"/>
    </row>
    <row r="30" spans="1:11" ht="13.5" thickBot="1">
      <c r="A30" s="7"/>
      <c r="B30" s="8"/>
      <c r="C30" s="8"/>
      <c r="D30" s="8"/>
      <c r="E30" s="11"/>
      <c r="F30" s="42"/>
      <c r="G30" s="44"/>
      <c r="H30" s="5"/>
      <c r="I30" s="35"/>
      <c r="J30" s="36"/>
      <c r="K30" s="52"/>
    </row>
    <row r="31" spans="1:11" ht="13.5" thickBo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ht="13.5" thickBot="1"/>
    <row r="33" spans="1:11" ht="12.75">
      <c r="A33" s="69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ht="13.5" thickBot="1">
      <c r="A34" s="7"/>
      <c r="B34" s="8"/>
      <c r="C34" s="8" t="s">
        <v>33</v>
      </c>
      <c r="D34" s="8"/>
      <c r="E34" s="8"/>
      <c r="F34" s="8"/>
      <c r="G34" s="8"/>
      <c r="H34" s="8"/>
      <c r="I34" s="8"/>
      <c r="J34" s="8"/>
      <c r="K34" s="70"/>
    </row>
    <row r="36" ht="12.75">
      <c r="I36" s="66" t="s">
        <v>37</v>
      </c>
    </row>
  </sheetData>
  <sheetProtection password="C9B5" sheet="1" objects="1" scenarios="1"/>
  <printOptions/>
  <pageMargins left="0.75" right="0.75" top="1" bottom="1" header="0" footer="0"/>
  <pageSetup horizontalDpi="300" verticalDpi="3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39"/>
  <sheetViews>
    <sheetView tabSelected="1" zoomScale="75" zoomScaleNormal="75" workbookViewId="0" topLeftCell="A1">
      <selection activeCell="E15" sqref="E15"/>
    </sheetView>
  </sheetViews>
  <sheetFormatPr defaultColWidth="9.140625" defaultRowHeight="12.75"/>
  <cols>
    <col min="1" max="4" width="11.421875" style="0" customWidth="1"/>
    <col min="5" max="5" width="12.57421875" style="0" customWidth="1"/>
    <col min="6" max="6" width="12.8515625" style="0" customWidth="1"/>
    <col min="7" max="7" width="11.421875" style="0" customWidth="1"/>
    <col min="8" max="8" width="12.57421875" style="0" bestFit="1" customWidth="1"/>
    <col min="9" max="9" width="11.7109375" style="0" customWidth="1"/>
    <col min="10" max="10" width="13.57421875" style="0" customWidth="1"/>
    <col min="11" max="16384" width="11.421875" style="0" customWidth="1"/>
  </cols>
  <sheetData>
    <row r="6" ht="12.75">
      <c r="F6" s="23"/>
    </row>
    <row r="8" ht="12.75">
      <c r="G8" s="59"/>
    </row>
    <row r="9" spans="1:10" ht="18.75" thickBot="1">
      <c r="A9" s="57" t="s">
        <v>42</v>
      </c>
      <c r="B9" s="58"/>
      <c r="C9" s="58"/>
      <c r="D9" s="58"/>
      <c r="E9" s="58"/>
      <c r="F9" s="57" t="s">
        <v>43</v>
      </c>
      <c r="G9" s="57"/>
      <c r="H9" s="46"/>
      <c r="I9" s="46"/>
      <c r="J9" s="46"/>
    </row>
    <row r="10" spans="1:11" ht="13.5" thickBot="1">
      <c r="A10" s="47"/>
      <c r="B10" s="49"/>
      <c r="C10" s="49"/>
      <c r="D10" s="49"/>
      <c r="E10" s="49"/>
      <c r="F10" s="49"/>
      <c r="G10" s="49"/>
      <c r="H10" s="49"/>
      <c r="I10" s="49"/>
      <c r="J10" s="49"/>
      <c r="K10" s="51"/>
    </row>
    <row r="11" spans="1:11" ht="13.5" thickBot="1">
      <c r="A11" s="48"/>
      <c r="B11" s="50"/>
      <c r="C11" s="50"/>
      <c r="D11" s="50"/>
      <c r="E11" s="50"/>
      <c r="F11" s="50"/>
      <c r="G11" s="13"/>
      <c r="H11" s="14"/>
      <c r="I11" s="29" t="s">
        <v>25</v>
      </c>
      <c r="J11" s="30"/>
      <c r="K11" s="52"/>
    </row>
    <row r="12" spans="1:11" ht="12.75">
      <c r="A12" s="1"/>
      <c r="B12" s="2"/>
      <c r="C12" s="2"/>
      <c r="D12" s="3" t="s">
        <v>11</v>
      </c>
      <c r="E12" s="26"/>
      <c r="F12" s="16" t="s">
        <v>10</v>
      </c>
      <c r="G12" s="22" t="s">
        <v>16</v>
      </c>
      <c r="H12" s="20" t="s">
        <v>22</v>
      </c>
      <c r="I12" s="75" t="s">
        <v>22</v>
      </c>
      <c r="J12" s="73" t="s">
        <v>18</v>
      </c>
      <c r="K12" s="52"/>
    </row>
    <row r="13" spans="1:11" ht="18.75" thickBot="1">
      <c r="A13" s="39" t="s">
        <v>23</v>
      </c>
      <c r="B13" s="40"/>
      <c r="C13" s="15"/>
      <c r="D13" s="12" t="s">
        <v>20</v>
      </c>
      <c r="E13" s="28" t="s">
        <v>9</v>
      </c>
      <c r="F13" s="17" t="s">
        <v>21</v>
      </c>
      <c r="G13" s="19" t="s">
        <v>17</v>
      </c>
      <c r="H13" s="21" t="s">
        <v>26</v>
      </c>
      <c r="I13" s="76" t="s">
        <v>24</v>
      </c>
      <c r="J13" s="76" t="s">
        <v>19</v>
      </c>
      <c r="K13" s="52"/>
    </row>
    <row r="14" spans="1:13" ht="14.25" thickBot="1" thickTop="1">
      <c r="A14" s="4"/>
      <c r="B14" s="5"/>
      <c r="C14" s="5"/>
      <c r="D14" s="6"/>
      <c r="E14" s="27"/>
      <c r="F14" s="16"/>
      <c r="G14" s="18"/>
      <c r="H14" s="5"/>
      <c r="I14" s="63"/>
      <c r="J14" s="63"/>
      <c r="K14" s="52"/>
      <c r="M14" s="68"/>
    </row>
    <row r="15" spans="1:11" ht="13.5" thickBot="1">
      <c r="A15" s="33" t="s">
        <v>0</v>
      </c>
      <c r="B15" s="34"/>
      <c r="C15" s="34"/>
      <c r="D15" s="34" t="s">
        <v>12</v>
      </c>
      <c r="E15" s="56">
        <v>0</v>
      </c>
      <c r="F15" s="41">
        <v>1.66</v>
      </c>
      <c r="G15" s="43">
        <f>E15*F15</f>
        <v>0</v>
      </c>
      <c r="H15" s="34">
        <f>G15/4</f>
        <v>0</v>
      </c>
      <c r="I15" s="67">
        <f>ROUNDUP(H15,0)</f>
        <v>0</v>
      </c>
      <c r="J15" s="67">
        <f>I15*4</f>
        <v>0</v>
      </c>
      <c r="K15" s="52"/>
    </row>
    <row r="16" spans="1:11" ht="12.75">
      <c r="A16" s="4"/>
      <c r="B16" s="5"/>
      <c r="C16" s="5"/>
      <c r="D16" s="5"/>
      <c r="E16" s="9"/>
      <c r="F16" s="61"/>
      <c r="G16" s="44"/>
      <c r="H16" s="5"/>
      <c r="I16" s="37"/>
      <c r="J16" s="37"/>
      <c r="K16" s="52"/>
    </row>
    <row r="17" spans="1:11" ht="12.75">
      <c r="A17" s="33" t="s">
        <v>3</v>
      </c>
      <c r="B17" s="34"/>
      <c r="C17" s="34"/>
      <c r="D17" s="34" t="s">
        <v>12</v>
      </c>
      <c r="E17" s="10"/>
      <c r="F17" s="62">
        <v>0.5</v>
      </c>
      <c r="G17" s="43">
        <f>E15*0.5</f>
        <v>0</v>
      </c>
      <c r="H17" s="34">
        <f>G17/3</f>
        <v>0</v>
      </c>
      <c r="I17" s="67">
        <f>ROUNDUP(H17,0)</f>
        <v>0</v>
      </c>
      <c r="J17" s="67">
        <f>I17*3</f>
        <v>0</v>
      </c>
      <c r="K17" s="52"/>
    </row>
    <row r="18" spans="1:11" ht="12.75">
      <c r="A18" s="4"/>
      <c r="B18" s="5"/>
      <c r="C18" s="5"/>
      <c r="D18" s="5"/>
      <c r="E18" s="10"/>
      <c r="F18" s="5"/>
      <c r="G18" s="5"/>
      <c r="H18" s="5"/>
      <c r="I18" s="10"/>
      <c r="J18" s="10"/>
      <c r="K18" s="52"/>
    </row>
    <row r="19" spans="1:11" ht="12.75">
      <c r="A19" s="34" t="s">
        <v>35</v>
      </c>
      <c r="B19" s="34"/>
      <c r="C19" s="34"/>
      <c r="D19" s="34" t="s">
        <v>13</v>
      </c>
      <c r="E19" s="10"/>
      <c r="F19" s="41" t="s">
        <v>36</v>
      </c>
      <c r="G19" s="60" t="s">
        <v>27</v>
      </c>
      <c r="H19" s="34">
        <f>I15*1</f>
        <v>0</v>
      </c>
      <c r="I19" s="67">
        <f>I15*1</f>
        <v>0</v>
      </c>
      <c r="J19" s="77" t="s">
        <v>27</v>
      </c>
      <c r="K19" s="52"/>
    </row>
    <row r="20" spans="1:11" ht="12.75">
      <c r="A20" s="4"/>
      <c r="B20" s="5"/>
      <c r="C20" s="5"/>
      <c r="D20" s="5"/>
      <c r="E20" s="10"/>
      <c r="F20" s="5"/>
      <c r="G20" s="5"/>
      <c r="H20" s="5"/>
      <c r="I20" s="10"/>
      <c r="J20" s="10"/>
      <c r="K20" s="52"/>
    </row>
    <row r="21" spans="1:11" ht="12.75">
      <c r="A21" s="33" t="s">
        <v>30</v>
      </c>
      <c r="B21" s="34"/>
      <c r="C21" s="34"/>
      <c r="D21" s="34" t="s">
        <v>13</v>
      </c>
      <c r="E21" s="10"/>
      <c r="F21" s="62">
        <v>1</v>
      </c>
      <c r="G21" s="60" t="s">
        <v>27</v>
      </c>
      <c r="H21" s="34">
        <f>E15*F21</f>
        <v>0</v>
      </c>
      <c r="I21" s="67">
        <f>ROUNDUP(H21,0)</f>
        <v>0</v>
      </c>
      <c r="J21" s="65" t="s">
        <v>27</v>
      </c>
      <c r="K21" s="52"/>
    </row>
    <row r="22" spans="1:13" ht="12.75">
      <c r="A22" s="4"/>
      <c r="B22" s="5"/>
      <c r="C22" s="5"/>
      <c r="D22" s="5"/>
      <c r="E22" s="10"/>
      <c r="F22" s="61"/>
      <c r="G22" s="44"/>
      <c r="H22" s="5"/>
      <c r="I22" s="37"/>
      <c r="J22" s="37"/>
      <c r="K22" s="52"/>
      <c r="M22" s="66"/>
    </row>
    <row r="23" spans="1:11" ht="12.75">
      <c r="A23" s="33" t="s">
        <v>4</v>
      </c>
      <c r="B23" s="34"/>
      <c r="C23" s="34"/>
      <c r="D23" s="34" t="s">
        <v>13</v>
      </c>
      <c r="E23" s="10"/>
      <c r="F23" s="62">
        <v>2</v>
      </c>
      <c r="G23" s="60" t="s">
        <v>27</v>
      </c>
      <c r="H23" s="64">
        <f>E15*2</f>
        <v>0</v>
      </c>
      <c r="I23" s="67">
        <f>ROUNDUP(H23,0)</f>
        <v>0</v>
      </c>
      <c r="J23" s="65" t="s">
        <v>27</v>
      </c>
      <c r="K23" s="52"/>
    </row>
    <row r="24" spans="1:11" ht="12.75">
      <c r="A24" s="4"/>
      <c r="B24" s="5"/>
      <c r="C24" s="5"/>
      <c r="D24" s="5"/>
      <c r="E24" s="10"/>
      <c r="F24" s="61"/>
      <c r="G24" s="44"/>
      <c r="H24" s="5"/>
      <c r="I24" s="37"/>
      <c r="J24" s="37"/>
      <c r="K24" s="52"/>
    </row>
    <row r="25" spans="1:11" ht="12.75">
      <c r="A25" s="33" t="s">
        <v>5</v>
      </c>
      <c r="B25" s="34"/>
      <c r="C25" s="34"/>
      <c r="D25" s="34" t="s">
        <v>13</v>
      </c>
      <c r="E25" s="10"/>
      <c r="F25" s="62" t="s">
        <v>15</v>
      </c>
      <c r="G25" s="60" t="s">
        <v>27</v>
      </c>
      <c r="H25" s="64">
        <f>H23*2</f>
        <v>0</v>
      </c>
      <c r="I25" s="67">
        <f>I23*2</f>
        <v>0</v>
      </c>
      <c r="J25" s="65" t="s">
        <v>27</v>
      </c>
      <c r="K25" s="52"/>
    </row>
    <row r="26" spans="1:11" ht="12.75">
      <c r="A26" s="4"/>
      <c r="B26" s="5"/>
      <c r="C26" s="5"/>
      <c r="D26" s="5"/>
      <c r="E26" s="10"/>
      <c r="F26" s="61"/>
      <c r="G26" s="44"/>
      <c r="H26" s="5"/>
      <c r="I26" s="37"/>
      <c r="J26" s="38"/>
      <c r="K26" s="52"/>
    </row>
    <row r="27" spans="1:11" ht="12.75">
      <c r="A27" s="33" t="s">
        <v>6</v>
      </c>
      <c r="B27" s="34"/>
      <c r="C27" s="34"/>
      <c r="D27" s="34" t="s">
        <v>13</v>
      </c>
      <c r="E27" s="10"/>
      <c r="F27" s="62" t="s">
        <v>15</v>
      </c>
      <c r="G27" s="60" t="s">
        <v>27</v>
      </c>
      <c r="H27" s="34">
        <f>H25*1</f>
        <v>0</v>
      </c>
      <c r="I27" s="67">
        <f>I23*2</f>
        <v>0</v>
      </c>
      <c r="J27" s="65" t="s">
        <v>27</v>
      </c>
      <c r="K27" s="52"/>
    </row>
    <row r="28" spans="1:11" ht="12.75">
      <c r="A28" s="4"/>
      <c r="B28" s="5"/>
      <c r="C28" s="5"/>
      <c r="D28" s="5"/>
      <c r="E28" s="10"/>
      <c r="F28" s="61"/>
      <c r="G28" s="44"/>
      <c r="H28" s="5"/>
      <c r="I28" s="37"/>
      <c r="J28" s="38"/>
      <c r="K28" s="52"/>
    </row>
    <row r="29" spans="1:11" ht="12.75">
      <c r="A29" s="33" t="s">
        <v>7</v>
      </c>
      <c r="B29" s="34"/>
      <c r="C29" s="34"/>
      <c r="D29" s="34" t="s">
        <v>13</v>
      </c>
      <c r="E29" s="10"/>
      <c r="F29" s="62" t="s">
        <v>31</v>
      </c>
      <c r="G29" s="60" t="s">
        <v>27</v>
      </c>
      <c r="H29" s="64">
        <f>H23*1</f>
        <v>0</v>
      </c>
      <c r="I29" s="67">
        <f>ROUNDUP(H29,0)</f>
        <v>0</v>
      </c>
      <c r="J29" s="65" t="s">
        <v>27</v>
      </c>
      <c r="K29" s="52"/>
    </row>
    <row r="30" spans="1:11" ht="12.75">
      <c r="A30" s="4"/>
      <c r="B30" s="5"/>
      <c r="C30" s="5"/>
      <c r="D30" s="5"/>
      <c r="E30" s="10"/>
      <c r="F30" s="61"/>
      <c r="G30" s="44"/>
      <c r="H30" s="5"/>
      <c r="I30" s="37"/>
      <c r="J30" s="38"/>
      <c r="K30" s="52"/>
    </row>
    <row r="31" spans="1:11" ht="12.75">
      <c r="A31" s="33" t="s">
        <v>8</v>
      </c>
      <c r="B31" s="34"/>
      <c r="C31" s="34"/>
      <c r="D31" s="34" t="s">
        <v>13</v>
      </c>
      <c r="E31" s="10"/>
      <c r="F31" s="62" t="s">
        <v>32</v>
      </c>
      <c r="G31" s="60" t="s">
        <v>27</v>
      </c>
      <c r="H31" s="64">
        <f>H29*1</f>
        <v>0</v>
      </c>
      <c r="I31" s="67">
        <f>ROUNDUP(H31,0)</f>
        <v>0</v>
      </c>
      <c r="J31" s="65" t="s">
        <v>27</v>
      </c>
      <c r="K31" s="52"/>
    </row>
    <row r="32" spans="1:11" ht="13.5" thickBot="1">
      <c r="A32" s="7"/>
      <c r="B32" s="8"/>
      <c r="C32" s="8"/>
      <c r="D32" s="8"/>
      <c r="E32" s="11"/>
      <c r="F32" s="61"/>
      <c r="G32" s="44"/>
      <c r="H32" s="5"/>
      <c r="I32" s="35"/>
      <c r="J32" s="36"/>
      <c r="K32" s="52"/>
    </row>
    <row r="33" spans="1:11" ht="13.5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ht="13.5" thickBot="1"/>
    <row r="35" spans="1:11" ht="12.75">
      <c r="A35" s="69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3.5" thickBot="1">
      <c r="A36" s="7"/>
      <c r="B36" s="8"/>
      <c r="C36" s="8" t="s">
        <v>33</v>
      </c>
      <c r="D36" s="8"/>
      <c r="E36" s="8"/>
      <c r="F36" s="8"/>
      <c r="G36" s="8"/>
      <c r="H36" s="8"/>
      <c r="I36" s="8"/>
      <c r="J36" s="8"/>
      <c r="K36" s="70"/>
    </row>
    <row r="37" spans="3:5" ht="12.75">
      <c r="C37" s="5"/>
      <c r="D37" s="5"/>
      <c r="E37" s="5"/>
    </row>
    <row r="38" spans="4:9" ht="12.75">
      <c r="D38" s="5"/>
      <c r="E38" s="5"/>
      <c r="I38" s="66" t="s">
        <v>37</v>
      </c>
    </row>
    <row r="39" spans="4:5" ht="12.75">
      <c r="D39" s="5"/>
      <c r="E39" s="5"/>
    </row>
  </sheetData>
  <sheetProtection password="C9B5" sheet="1" objects="1" scenarios="1"/>
  <printOptions/>
  <pageMargins left="0.75" right="0.75" top="1" bottom="1" header="0" footer="0"/>
  <pageSetup horizontalDpi="300" verticalDpi="3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IBERYESO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RUEDA_G</dc:creator>
  <cp:keywords/>
  <dc:description/>
  <cp:lastModifiedBy>.</cp:lastModifiedBy>
  <cp:lastPrinted>2006-07-03T09:51:07Z</cp:lastPrinted>
  <dcterms:created xsi:type="dcterms:W3CDTF">2000-01-11T09:53:18Z</dcterms:created>
  <dcterms:modified xsi:type="dcterms:W3CDTF">2009-04-24T10:41:24Z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